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935" documentId="120_S{2AC9BD13-BADA-5192-A53E-5A8FF88502F6}" xr6:coauthVersionLast="47" xr6:coauthVersionMax="47" xr10:uidLastSave="{2905D17B-C6FD-4339-B994-950066446167}"/>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<sst xmlns="http://schemas.openxmlformats.org/spreadsheetml/2006/main" count="180293" uniqueCount="39128">
  <si>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</si>
  <si>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</si>
  <si>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</si>
  <si>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</si>
  <si>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</si>
  <si>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</si>
  <si>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</si>
  <si>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</si>
  <si>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</si>
  <si>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</si>
  <si>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</si>
  <si>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</si>
  <si>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</si>
  <si>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</si>
  <si>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</si>
  <si>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</si>
  <si>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</si>
  <si>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</si>
  <si>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</si>
  <si>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</si>
  <si>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</si>
  <si>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</si>
  <si>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</si>
  <si>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</si>
  <si>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</si>
  <si>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</si>
  <si>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</si>
  <si>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</si>
  <si>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</si>
  <si>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</si>
  <si>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</si>
  <si>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</si>
  <si>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</si>
  <si>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</si>
  <si>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</si>
  <si>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</si>
  <si>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</si>
  <si>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</si>
  <si>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</si>
  <si>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</si>
  <si>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</si>
  <si>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</si>
  <si>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</si>
  <si>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</si>
  <si>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</si>
  <si>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</si>
  <si>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</si>
  <si>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</si>
  <si>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</si>
  <si>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</si>
  <si>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</si>
  <si>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</si>
  <si>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</si>
  <si>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</si>
  <si>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</si>
  <si>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</si>
  <si>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</si>
  <si>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</si>
  <si>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</si>
  <si>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</si>
  <si>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</si>
  <si>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</si>
  <si>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</si>
  <si>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</si>
  <si>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</si>
  <si>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</si>
  <si>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</si>
  <si>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</si>
  <si>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</si>
  <si>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</si>
  <si>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</si>
  <si>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</si>
  <si>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</si>
  <si>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</si>
  <si>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</si>
  <si>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</si>
  <si>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</si>
  <si>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</si>
  <si>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</si>
  <si>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</si>
  <si>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</si>
  <si>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</si>
  <si>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</si>
  <si>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</si>
  <si>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</si>
  <si>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</si>
  <si>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</si>
  <si>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</si>
  <si>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</si>
  <si>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</si>
  <si>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</si>
  <si>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</si>
  <si>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</si>
  <si>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</si>
  <si>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</si>
  <si>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</si>
  <si>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</si>
  <si>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</si>
  <si>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</si>
  <si>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</si>
  <si>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</si>
  <si>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</si>
  <si>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</si>
  <si>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</si>
  <si>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</si>
  <si>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</si>
  <si>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</si>
  <si>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</si>
  <si>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</si>
  <si>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</si>
  <si>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</si>
  <si>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</si>
  <si>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</si>
  <si>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</si>
  <si>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</si>
  <si>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</si>
  <si>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</si>
  <si>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</si>
  <si>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</si>
  <si>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</si>
  <si>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</si>
  <si>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</si>
  <si>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</si>
  <si>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</si>
  <si>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</si>
  <si>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</si>
  <si>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</si>
  <si>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</si>
  <si>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</si>
  <si>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</si>
  <si>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</si>
  <si>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</si>
  <si>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</si>
  <si>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</si>
  <si>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</si>
  <si>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</si>
  <si>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</si>
  <si>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</si>
  <si>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</si>
  <si>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</si>
  <si>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</si>
  <si>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</si>
  <si>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</si>
  <si>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</si>
  <si>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</si>
  <si>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</si>
  <si>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</si>
  <si>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</si>
  <si>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</si>
  <si>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</si>
  <si>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</si>
  <si>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</si>
  <si>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</si>
  <si>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</si>
  <si>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</si>
  <si>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</si>
  <si>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</si>
  <si>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</si>
  <si>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</si>
  <si>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</si>
  <si>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</si>
  <si>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</si>
  <si>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</si>
  <si>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</si>
  <si>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</si>
  <si>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</si>
  <si>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</si>
  <si>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</si>
  <si>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</si>
  <si>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</si>
  <si>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</si>
  <si>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</si>
  <si>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</si>
  <si>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</si>
  <si>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</si>
  <si>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</si>
  <si>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</si>
  <si>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</si>
  <si>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</si>
  <si>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</si>
  <si>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</si>
  <si>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</si>
  <si>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</si>
  <si>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</si>
  <si>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</si>
  <si>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</si>
  <si>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</si>
  <si>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</si>
  <si>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</si>
  <si>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</si>
  <si>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</si>
  <si>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</si>
  <si>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</si>
  <si>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</si>
  <si>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</si>
  <si>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</si>
  <si>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</si>
  <si>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</si>
  <si>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</si>
  <si>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</si>
  <si>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</si>
  <si>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</si>
  <si>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</si>
  <si>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</si>
  <si>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</si>
  <si>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</si>
  <si>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</si>
  <si>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</si>
  <si>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</si>
  <si>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</si>
  <si>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</si>
  <si>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</si>
  <si>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</si>
  <si>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</si>
  <si>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</si>
  <si>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</si>
  <si>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</si>
  <si>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</si>
  <si>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</si>
  <si>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</si>
  <si>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</si>
  <si>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</si>
  <si>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</si>
  <si>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</si>
  <si>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</si>
  <si>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</si>
  <si>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</si>
  <si>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</si>
  <si>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</si>
  <si>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</si>
  <si>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</si>
  <si>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</si>
  <si>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</si>
  <si>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</si>
  <si>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</si>
  <si>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</si>
  <si>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</si>
  <si>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</si>
  <si>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</si>
  <si>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</si>
  <si>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</si>
  <si>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</si>
  <si>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</si>
  <si>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</si>
  <si>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</si>
  <si>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</si>
  <si>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</si>
  <si>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</si>
  <si>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</si>
  <si>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</si>
  <si>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</si>
  <si>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</si>
  <si>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</si>
  <si>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</si>
  <si>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</si>
  <si>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</si>
  <si>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</si>
  <si>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</si>
  <si>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</si>
  <si>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</si>
  <si>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</si>
  <si>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</si>
  <si>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</si>
  <si>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</si>
  <si>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</si>
  <si>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</si>
  <si>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</si>
  <si>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</si>
  <si>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</si>
  <si>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</si>
  <si>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</si>
  <si>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</si>
  <si>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</si>
  <si>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</si>
  <si>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</si>
  <si>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</si>
  <si>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</si>
  <si>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</si>
  <si>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</si>
  <si>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</si>
  <si>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</si>
  <si>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</si>
  <si>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</si>
  <si>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</si>
  <si>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</si>
  <si>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</si>
  <si>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</si>
  <si>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</si>
  <si>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</si>
  <si>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</si>
  <si>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</si>
  <si>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</si>
  <si>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</si>
  <si>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</si>
  <si>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</si>
  <si>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</si>
  <si>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</si>
  <si>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</si>
  <si>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</si>
  <si>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</si>
  <si>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</si>
  <si>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</si>
  <si>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</si>
  <si>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</si>
  <si>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</si>
  <si>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</si>
  <si>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</si>
  <si>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</si>
  <si>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</si>
  <si>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</si>
  <si>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</si>
  <si>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</si>
  <si>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</si>
  <si>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</si>
  <si>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</si>
  <si>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</si>
  <si>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</si>
  <si>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</si>
  <si>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</si>
  <si>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</si>
  <si>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</si>
  <si>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</si>
  <si>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</si>
  <si>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</si>
  <si>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</si>
  <si>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</si>
  <si>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</si>
  <si>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</si>
  <si>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</si>
  <si>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</si>
  <si>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</si>
  <si>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</si>
  <si>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</si>
  <si>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</si>
  <si>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</si>
  <si>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</si>
  <si>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</si>
  <si>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</si>
  <si>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</si>
  <si>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</si>
  <si>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</si>
  <si>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</si>
  <si>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</si>
  <si>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</si>
  <si>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</si>
  <si>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</si>
  <si>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</si>
  <si>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</si>
  <si>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</si>
  <si>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</si>
  <si>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</si>
  <si>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</si>
  <si>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</si>
  <si>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</si>
  <si>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</si>
  <si>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</si>
  <si>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</si>
  <si>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</si>
  <si>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</si>
  <si>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</si>
  <si>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</si>
  <si>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</si>
  <si>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</si>
  <si>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</si>
  <si>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</si>
  <si>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</si>
  <si>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</si>
  <si>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</si>
  <si>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</si>
  <si>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</si>
  <si>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</si>
  <si>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</si>
  <si>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</si>
  <si>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</si>
  <si>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</si>
  <si>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</si>
  <si>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</si>
  <si>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</si>
  <si>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</si>
  <si>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</si>
  <si>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</si>
  <si>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</si>
  <si>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</si>
  <si>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</si>
  <si>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</si>
  <si>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</si>
  <si>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</si>
  <si>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</si>
  <si>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</si>
  <si>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</si>
  <si>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</si>
  <si>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</si>
  <si>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</si>
  <si>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</si>
  <si>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</si>
  <si>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</si>
  <si>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</si>
  <si>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</si>
  <si>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</si>
  <si>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</si>
  <si>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</si>
  <si>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</si>
  <si>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</si>
  <si>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</si>
  <si>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</si>
  <si>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</si>
  <si>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</si>
  <si>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</si>
  <si>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</si>
  <si>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</si>
  <si>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</si>
  <si>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</si>
  <si>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</si>
  <si>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</si>
  <si>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</si>
  <si>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</si>
  <si>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</si>
  <si>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</si>
  <si>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</si>
  <si>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</si>
  <si>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</si>
  <si>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</si>
  <si>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</si>
  <si>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</si>
  <si>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</si>
  <si>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</si>
  <si>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</si>
  <si>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</si>
  <si>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</si>
  <si>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</si>
  <si>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</si>
  <si>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</si>
  <si>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</si>
  <si>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</si>
  <si>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</si>
  <si>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</si>
  <si>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</si>
  <si>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</si>
  <si>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</si>
  <si>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</si>
  <si>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</si>
  <si>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</si>
  <si>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</si>
  <si>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</si>
  <si>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</si>
  <si>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</si>
  <si>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</si>
  <si>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</si>
  <si>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</si>
  <si>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</si>
  <si>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</si>
  <si>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</si>
  <si>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</si>
  <si>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</si>
  <si>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</si>
  <si>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</si>
  <si>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</si>
  <si>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</si>
  <si>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</si>
  <si>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</si>
  <si>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</si>
  <si>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</si>
  <si>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</si>
  <si>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</si>
  <si>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</si>
  <si>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</si>
  <si>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</si>
  <si>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</si>
  <si>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</si>
  <si>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</si>
  <si>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</si>
  <si>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</si>
  <si>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</si>
  <si>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</si>
  <si>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</si>
  <si>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</si>
  <si>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</si>
  <si>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</si>
  <si>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</si>
  <si>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</si>
  <si>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</si>
  <si>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</si>
  <si>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</si>
  <si>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</si>
  <si>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</si>
  <si>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</si>
  <si>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</si>
  <si>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</si>
  <si>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</si>
  <si>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</si>
  <si>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</si>
  <si>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</si>
  <si>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</si>
  <si>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</si>
  <si>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</si>
  <si>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</si>
  <si>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</si>
  <si>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</si>
  <si>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</si>
  <si>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</si>
  <si>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</si>
  <si>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</si>
  <si>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</si>
  <si>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</si>
  <si>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</si>
  <si>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</si>
  <si>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</si>
  <si>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</si>
  <si>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</si>
  <si>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</si>
  <si>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</si>
  <si>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</si>
  <si>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</si>
  <si>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</si>
  <si>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</si>
  <si>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</si>
  <si>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</si>
  <si>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</si>
  <si>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</si>
  <si>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</si>
  <si>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</si>
  <si>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</si>
  <si>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</si>
  <si>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</si>
  <si>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</si>
  <si>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</si>
  <si>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</si>
  <si>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</si>
  <si>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</si>
  <si>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</si>
  <si>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</si>
  <si>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</si>
  <si>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</si>
  <si>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</si>
  <si>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</si>
  <si>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</si>
  <si>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</si>
  <si>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</si>
  <si>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</si>
  <si>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</si>
  <si>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</si>
  <si>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</si>
  <si>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</si>
  <si>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</si>
  <si>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</si>
  <si>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</si>
  <si>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</si>
  <si>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</si>
  <si>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</si>
  <si>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</si>
  <si>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</si>
  <si>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</si>
  <si>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</si>
  <si>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</si>
  <si>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</si>
  <si>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</si>
  <si>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</si>
  <si>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</si>
  <si>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</si>
  <si>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</si>
  <si>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</si>
  <si>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</si>
  <si>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</si>
  <si>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</si>
  <si>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</si>
  <si>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</si>
  <si>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</si>
  <si>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</si>
  <si>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</si>
  <si>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</si>
  <si>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</si>
  <si>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</si>
  <si>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</si>
  <si>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</si>
  <si>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</si>
  <si>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</si>
  <si>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</si>
  <si>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</si>
  <si>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</si>
  <si>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</si>
  <si>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</si>
  <si>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</si>
  <si>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</si>
  <si>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</si>
  <si>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</si>
  <si>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</si>
  <si>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</si>
  <si>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</si>
  <si>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</si>
  <si>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</si>
  <si>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</si>
  <si>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</si>
  <si>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</si>
  <si>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</si>
  <si>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</si>
  <si>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</si>
  <si>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</si>
  <si>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</si>
  <si>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</si>
  <si>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</si>
  <si>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</si>
  <si>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</si>
  <si>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</si>
  <si>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</si>
  <si>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</si>
  <si>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</si>
  <si>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</si>
  <si>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</si>
  <si>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</si>
  <si>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</si>
  <si>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</si>
  <si>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</si>
  <si>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</si>
  <si>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</si>
  <si>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</si>
  <si>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</si>
  <si>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</si>
  <si>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</si>
  <si>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</si>
  <si>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</si>
  <si>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</si>
  <si>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</si>
  <si>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</si>
  <si>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</si>
  <si>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</si>
  <si>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</si>
  <si>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</si>
  <si>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</si>
  <si>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</si>
  <si>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</si>
  <si>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</si>
  <si>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</si>
  <si>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</si>
  <si>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</si>
  <si>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</si>
  <si>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</si>
  <si>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</si>
  <si>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</si>
  <si>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</si>
  <si>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</si>
  <si>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</si>
  <si>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</si>
  <si>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</si>
  <si>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</si>
  <si>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</si>
  <si>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</si>
  <si>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</si>
  <si>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</si>
  <si>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</si>
  <si>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</si>
  <si>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</si>
  <si>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</si>
  <si>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</si>
  <si>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</si>
  <si>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</si>
  <si>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</si>
  <si>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</si>
  <si>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</si>
  <si>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</si>
  <si>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</si>
  <si>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</si>
  <si>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</si>
  <si>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</si>
  <si>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</si>
  <si>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</si>
  <si>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</si>
  <si>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</si>
  <si>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</si>
  <si>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</si>
  <si>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</si>
  <si>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</si>
  <si>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</si>
  <si>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</si>
  <si>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</si>
  <si>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</si>
  <si>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</si>
  <si>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</si>
  <si>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</si>
  <si>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</si>
  <si>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</si>
  <si>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</si>
  <si>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</si>
  <si>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</si>
  <si>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</si>
  <si>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</si>
  <si>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</si>
  <si>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</si>
  <si>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</si>
  <si>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</si>
  <si>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</si>
  <si>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</si>
  <si>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</si>
  <si>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</si>
  <si>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</si>
  <si>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</si>
  <si>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</si>
  <si>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</si>
  <si>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</si>
  <si>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</si>
  <si>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</si>
  <si>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</si>
  <si>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</si>
  <si>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</si>
  <si>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</si>
  <si>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</si>
  <si>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</si>
  <si>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</si>
  <si>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</si>
  <si>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</si>
  <si>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</si>
  <si>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</si>
  <si>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</si>
  <si>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</si>
  <si>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</si>
  <si>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</si>
  <si>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</si>
  <si>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</si>
  <si>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</si>
  <si>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</si>
  <si>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</si>
  <si>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</si>
  <si>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</si>
  <si>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</si>
  <si>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</si>
  <si>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</si>
  <si>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</si>
  <si>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</si>
  <si>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</si>
  <si>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</si>
  <si>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</si>
  <si>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</si>
  <si>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</si>
  <si>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</si>
  <si>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</si>
  <si>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</si>
  <si>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</si>
  <si>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</si>
  <si>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</si>
  <si>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</si>
  <si>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</si>
  <si>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</si>
  <si>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</si>
  <si>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</si>
  <si>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</si>
  <si>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</si>
  <si>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</si>
  <si>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</si>
  <si>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</si>
  <si>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</si>
  <si>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</si>
  <si>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</si>
  <si>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</si>
  <si>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</si>
  <si>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</si>
  <si>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</si>
  <si>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</si>
  <si>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</si>
  <si>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</si>
  <si>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</si>
  <si>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</si>
  <si>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</si>
  <si>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</si>
  <si>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</si>
  <si>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</si>
  <si>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</si>
  <si>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</si>
  <si>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</si>
  <si>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</si>
  <si>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</si>
  <si>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</si>
  <si>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</si>
  <si>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</si>
  <si>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</si>
  <si>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</si>
  <si>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</si>
  <si>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</si>
  <si>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</si>
  <si>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</si>
  <si>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</si>
  <si>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</si>
  <si>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</si>
  <si>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</si>
  <si>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</si>
  <si>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</si>
  <si>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</si>
  <si>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</si>
  <si>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</si>
  <si>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</si>
  <si>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</si>
  <si>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</si>
  <si>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</si>
  <si>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</si>
  <si>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</si>
  <si>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</si>
  <si>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</si>
  <si>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</si>
  <si>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</si>
  <si>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</si>
  <si>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</si>
  <si>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</si>
  <si>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</si>
  <si>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</si>
  <si>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</si>
  <si>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</si>
  <si>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</si>
  <si>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</si>
  <si>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</si>
  <si>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</si>
  <si>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</si>
  <si>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</si>
  <si>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</si>
  <si>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</si>
  <si>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</si>
  <si>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</si>
  <si>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</si>
  <si>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</si>
  <si>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</si>
  <si>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</si>
  <si>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</si>
  <si>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</si>
  <si>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</si>
  <si>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</si>
  <si>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</si>
  <si>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</si>
  <si>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</si>
  <si>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</si>
  <si>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</si>
  <si>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</si>
  <si>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</si>
  <si>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</si>
  <si>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</si>
  <si>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</si>
  <si>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</si>
  <si>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</si>
  <si>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</si>
  <si>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</si>
  <si>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</si>
  <si>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</si>
  <si>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</si>
  <si>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</si>
  <si>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</si>
  <si>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</si>
  <si>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</si>
  <si>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</si>
  <si>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</si>
  <si>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</si>
  <si>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</si>
  <si>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</si>
  <si>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</si>
  <si>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</si>
  <si>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</si>
  <si>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</si>
  <si>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</si>
  <si>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</si>
  <si>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</si>
  <si>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</si>
  <si>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</si>
  <si>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</si>
  <si>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</si>
  <si>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</si>
  <si>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</si>
  <si>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</si>
  <si>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</si>
  <si>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</si>
  <si>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</si>
  <si>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</si>
  <si>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</si>
  <si>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</si>
  <si>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</si>
  <si>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</si>
  <si>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</si>
  <si>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</si>
  <si>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</si>
  <si>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</si>
  <si>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</si>
  <si>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</si>
  <si>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</si>
  <si>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</si>
  <si>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</si>
  <si>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</si>
  <si>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</si>
  <si>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</si>
  <si>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</si>
  <si>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</si>
  <si>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</si>
  <si>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</si>
  <si>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</si>
  <si>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</si>
  <si>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</si>
  <si>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</si>
  <si>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</si>
  <si>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</si>
  <si>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</si>
  <si>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</si>
  <si>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</si>
  <si>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</si>
  <si>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</si>
  <si>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</si>
  <si>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</si>
  <si>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</si>
  <si>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</si>
  <si>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</si>
  <si>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</si>
  <si>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</si>
  <si>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</si>
  <si>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</si>
  <si>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</si>
  <si>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</si>
  <si>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</si>
  <si>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</si>
  <si>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</si>
  <si>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</si>
  <si>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</si>
  <si>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</si>
  <si>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</si>
  <si>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</si>
  <si>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</si>
  <si>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</si>
  <si>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</si>
  <si>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</si>
  <si>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</si>
  <si>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</si>
  <si>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</si>
  <si>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</si>
  <si>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</si>
  <si>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</si>
  <si>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</si>
  <si>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</si>
  <si>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</si>
  <si>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</si>
  <si>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</si>
  <si>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</si>
  <si>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</si>
  <si>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</si>
  <si>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</si>
  <si>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</si>
  <si>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</si>
  <si>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</si>
  <si>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</si>
  <si>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</si>
  <si>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</si>
  <si>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</si>
  <si>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</si>
  <si>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</si>
  <si>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</si>
  <si>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</si>
  <si>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</si>
  <si>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</si>
  <si>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</si>
  <si>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</si>
  <si>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</si>
  <si>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</si>
  <si>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</si>
  <si>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</si>
  <si>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</si>
  <si>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</si>
  <si>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</si>
  <si>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</si>
  <si>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</si>
  <si>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</si>
  <si>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</si>
  <si>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</si>
  <si>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</si>
  <si>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</si>
  <si>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</si>
  <si>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</si>
  <si>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</si>
  <si>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</si>
  <si>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</si>
  <si>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</si>
  <si>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</si>
  <si>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</si>
  <si>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</si>
  <si>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</si>
  <si>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</si>
  <si>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</si>
  <si>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</si>
  <si>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</si>
  <si>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</si>
  <si>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</si>
  <si>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</si>
  <si>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</si>
  <si>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</si>
  <si>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</si>
  <si>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</si>
  <si>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</si>
  <si>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</si>
  <si>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</si>
  <si>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</si>
  <si>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</si>
  <si>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</si>
  <si>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</si>
  <si>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</si>
  <si>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</si>
  <si>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</si>
  <si>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</si>
  <si>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</si>
  <si>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</si>
  <si>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</si>
  <si>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</si>
  <si>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</si>
  <si>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</si>
  <si>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</si>
  <si>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</si>
  <si>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</si>
  <si>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</si>
  <si>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</si>
  <si>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</si>
  <si>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</si>
  <si>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</si>
  <si>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</si>
  <si>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</si>
  <si>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</si>
  <si>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</si>
  <si>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</si>
  <si>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</si>
  <si>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</si>
  <si>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</si>
  <si>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</si>
  <si>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</si>
  <si>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</si>
  <si>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</si>
  <si>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</si>
  <si>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</si>
  <si>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</si>
  <si>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</si>
  <si>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</si>
  <si>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</si>
  <si>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</si>
  <si>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</si>
  <si>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</si>
  <si>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</si>
  <si>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</si>
  <si>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</si>
  <si>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</si>
  <si>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</si>
  <si>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</si>
  <si>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</si>
  <si>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</si>
  <si>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</si>
  <si>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</si>
  <si>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</si>
  <si>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</si>
  <si>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</si>
  <si>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</si>
  <si>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</si>
  <si>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</si>
  <si>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</si>
  <si>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</si>
  <si>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</si>
  <si>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</si>
  <si>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</si>
  <si>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</si>
  <si>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</si>
  <si>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</si>
  <si>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</si>
  <si>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</si>
  <si>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</si>
  <si>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</si>
  <si>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</si>
  <si>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</si>
  <si>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</si>
  <si>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</si>
  <si>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</si>
  <si>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</si>
  <si>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</si>
  <si>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</si>
  <si>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</si>
  <si>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</si>
  <si>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</si>
  <si>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</si>
  <si>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</si>
  <si>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</si>
  <si>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</si>
  <si>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</si>
  <si>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</si>
  <si>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</si>
  <si>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</si>
  <si>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</si>
  <si>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</si>
  <si>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</si>
  <si>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</si>
  <si>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</si>
  <si>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</si>
  <si>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</si>
  <si>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</si>
  <si>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</si>
  <si>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</si>
  <si>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</si>
  <si>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</si>
  <si>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</si>
  <si>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</si>
  <si>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</si>
  <si>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</si>
  <si>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</si>
  <si>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</si>
  <si>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</si>
  <si>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</si>
  <si>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</si>
  <si>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</si>
  <si>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</si>
  <si>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</si>
  <si>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</si>
  <si>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</si>
  <si>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</si>
  <si>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</si>
  <si>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</si>
  <si>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</si>
  <si>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</si>
  <si>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</si>
  <si>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</si>
  <si>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</si>
  <si>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</si>
  <si>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</si>
  <si>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</si>
  <si>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</si>
  <si>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</si>
  <si>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</si>
  <si>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</si>
  <si>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</si>
  <si>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</si>
  <si>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</si>
  <si>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</si>
  <si>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</si>
  <si>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</si>
  <si>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</si>
  <si>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</si>
  <si>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</si>
  <si>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</si>
  <si>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</si>
  <si>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</si>
  <si>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</si>
  <si>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</si>
  <si>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</si>
  <si>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</si>
  <si>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</si>
  <si>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</si>
  <si>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</si>
  <si>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</si>
  <si>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</si>
  <si>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</si>
  <si>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</si>
  <si>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</si>
  <si>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</si>
  <si>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</si>
  <si>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</si>
  <si>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</si>
  <si>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</si>
  <si>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</si>
  <si>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</si>
  <si>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</si>
  <si>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</si>
  <si>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</si>
  <si>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</si>
  <si>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</si>
  <si>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</si>
  <si>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</si>
  <si>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</si>
  <si>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</si>
  <si>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</si>
  <si>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</si>
  <si>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</si>
  <si>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</si>
  <si>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</si>
  <si>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</si>
  <si>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</si>
  <si>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</si>
  <si>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</si>
  <si>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</si>
  <si>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</si>
  <si>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</si>
  <si>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</si>
  <si>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</si>
  <si>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</si>
  <si>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</si>
  <si>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</si>
  <si>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</si>
  <si>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</si>
  <si>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</si>
  <si>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</si>
  <si>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</si>
  <si>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</si>
  <si>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</si>
  <si>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</si>
  <si>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</si>
  <si>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</si>
  <si>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</si>
  <si>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</si>
  <si>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</si>
  <si>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</si>
  <si>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</si>
  <si>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</si>
  <si>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</si>
  <si>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</si>
  <si>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</si>
  <si>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</si>
  <si>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</si>
  <si>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</si>
  <si>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</si>
  <si>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</si>
  <si>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</si>
  <si>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</si>
  <si>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</si>
  <si>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</si>
  <si>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</si>
  <si>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</si>
  <si>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</si>
  <si>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</si>
  <si>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</si>
  <si>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</si>
  <si>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</si>
  <si>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</si>
  <si>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</si>
  <si>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</si>
  <si>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</si>
  <si>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</si>
  <si>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</si>
  <si>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</si>
  <si>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</si>
  <si>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</si>
  <si>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</si>
  <si>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</si>
  <si>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</si>
  <si>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</si>
  <si>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</si>
  <si>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</si>
  <si>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</si>
  <si>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</si>
  <si>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</si>
  <si>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</si>
  <si>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</si>
  <si>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</si>
  <si>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</si>
  <si>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</si>
  <si>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</si>
  <si>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</si>
  <si>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</si>
  <si>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</si>
  <si>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</si>
  <si>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</si>
  <si>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</si>
  <si>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</si>
  <si>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</si>
  <si>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</si>
  <si>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</si>
  <si>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</si>
  <si>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</si>
  <si>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</si>
  <si>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</si>
  <si>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</si>
  <si>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</si>
  <si>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</si>
  <si>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</si>
  <si>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</si>
  <si>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</si>
  <si>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</si>
  <si>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</si>
  <si>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</si>
  <si>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</si>
  <si>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</si>
  <si>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</si>
  <si>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</si>
  <si>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</si>
  <si>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</si>
  <si>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</si>
  <si>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</si>
  <si>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</si>
  <si>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</si>
  <si>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</si>
  <si>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</si>
  <si>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</si>
  <si>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</si>
  <si>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</si>
  <si>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</si>
  <si>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</si>
  <si>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</si>
  <si>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</si>
  <si>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</si>
  <si>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</si>
  <si>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</si>
  <si>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</si>
  <si>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</si>
  <si>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</si>
  <si>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</si>
  <si>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</si>
  <si>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</si>
  <si>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</si>
  <si>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</si>
  <si>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</si>
  <si>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</si>
  <si>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</si>
  <si>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</si>
  <si>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</si>
  <si>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</si>
  <si>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</si>
  <si>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</si>
  <si>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</si>
  <si>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</si>
  <si>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</si>
  <si>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</si>
  <si>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</si>
  <si>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</si>
  <si>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</si>
  <si>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</si>
  <si>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</si>
  <si>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</si>
  <si>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</si>
  <si>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</si>
  <si>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</si>
  <si>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</si>
  <si>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</si>
  <si>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</si>
  <si>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</si>
  <si>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</si>
  <si>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</si>
  <si>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</si>
  <si>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</si>
  <si>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</si>
  <si>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</si>
  <si>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</si>
  <si>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</si>
  <si>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</si>
  <si>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</si>
  <si>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</si>
  <si>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</si>
  <si>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</si>
  <si>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</si>
  <si>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</si>
  <si>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</si>
  <si>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</si>
  <si>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</si>
  <si>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</si>
  <si>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</si>
  <si>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</si>
  <si>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</si>
  <si>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</si>
  <si>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</si>
  <si>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</si>
  <si>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</si>
  <si>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</si>
  <si>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</si>
  <si>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</si>
  <si>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</si>
  <si>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</si>
  <si>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</si>
  <si>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</si>
  <si>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</si>
  <si>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</si>
  <si>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</si>
  <si>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</si>
  <si>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</si>
  <si>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</si>
  <si>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</si>
  <si>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</si>
  <si>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</si>
  <si>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</si>
  <si>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</si>
  <si>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</si>
  <si>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</si>
  <si>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</si>
  <si>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</si>
  <si>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</si>
  <si>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</si>
  <si>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</si>
  <si>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</si>
  <si>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</si>
  <si>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</si>
  <si>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</si>
  <si>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</si>
  <si>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</si>
  <si>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</si>
  <si>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</si>
  <si>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</si>
  <si>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</si>
  <si>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</si>
  <si>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</si>
  <si>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</si>
  <si>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</si>
  <si>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</si>
  <si>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</si>
  <si>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</si>
  <si>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</si>
  <si>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</si>
  <si>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</si>
  <si>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</si>
  <si>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</si>
  <si>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</si>
  <si>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</si>
  <si>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</si>
  <si>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</si>
  <si>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</si>
  <si>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</si>
  <si>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</si>
  <si>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</si>
  <si>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</si>
  <si>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</si>
  <si>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</si>
  <si>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</si>
  <si>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</si>
  <si>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</si>
  <si>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</si>
  <si>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</si>
  <si>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</si>
  <si>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</si>
  <si>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</si>
  <si>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</si>
  <si>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</si>
  <si>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</si>
  <si>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</si>
  <si>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</si>
  <si>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</si>
  <si>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</si>
  <si>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</si>
  <si>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</si>
  <si>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</si>
  <si>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</si>
  <si>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</si>
  <si>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</si>
  <si>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</si>
  <si>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</si>
  <si>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</si>
  <si>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</si>
  <si>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</si>
  <si>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</si>
  <si>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</si>
  <si>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</si>
  <si>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</si>
  <si>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</si>
  <si>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</si>
  <si>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</si>
  <si>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</si>
  <si>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</si>
  <si>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</si>
  <si>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</si>
  <si>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</si>
  <si>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</si>
  <si>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</si>
  <si>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</si>
  <si>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</si>
  <si>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</si>
  <si>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</si>
  <si>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</si>
  <si>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</si>
  <si>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</si>
  <si>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</si>
  <si>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</si>
  <si>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</si>
  <si>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</si>
  <si>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</si>
  <si>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</si>
  <si>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</si>
  <si>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</si>
  <si>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</si>
  <si>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</si>
  <si>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</si>
  <si>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</si>
  <si>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</si>
  <si>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</si>
  <si>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</si>
  <si>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</si>
  <si>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</si>
  <si>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</si>
  <si>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</si>
  <si>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</si>
  <si>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</si>
  <si>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</si>
  <si>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</si>
  <si>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</si>
  <si>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</si>
  <si>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</si>
  <si>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</si>
  <si>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</si>
  <si>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</si>
  <si>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</si>
  <si>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</si>
  <si>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</si>
  <si>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</si>
  <si>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</si>
  <si>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</si>
  <si>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</si>
  <si>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</si>
  <si>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</si>
  <si>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</si>
  <si>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</si>
  <si>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</si>
  <si>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</si>
  <si>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</si>
  <si>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</si>
  <si>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</si>
  <si>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</si>
  <si>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</si>
  <si>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</si>
  <si>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</si>
  <si>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</si>
  <si>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</si>
  <si>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</si>
  <si>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</si>
  <si>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</si>
  <si>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</si>
  <si>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</si>
  <si>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</si>
  <si>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</si>
  <si>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</si>
  <si>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</si>
  <si>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</si>
  <si>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</si>
  <si>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</si>
  <si>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</si>
  <si>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</si>
  <si>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</si>
  <si>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</si>
  <si>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</si>
  <si>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</si>
  <si>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</si>
  <si>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</si>
  <si>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</si>
  <si>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</si>
  <si>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</si>
  <si>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</si>
  <si>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</si>
  <si>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</si>
  <si>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</si>
  <si>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</si>
  <si>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</si>
  <si>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</si>
  <si>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</si>
  <si>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</si>
  <si>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</si>
  <si>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</si>
  <si>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</si>
  <si>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</si>
  <si>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</si>
  <si>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</si>
  <si>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</si>
  <si>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</si>
  <si>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</si>
  <si>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</si>
  <si>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</si>
  <si>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</si>
  <si>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</si>
  <si>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</si>
  <si>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</si>
  <si>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</si>
  <si>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</si>
  <si>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</si>
  <si>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</si>
  <si>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</si>
  <si>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</si>
  <si>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</si>
  <si>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</si>
  <si>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</si>
  <si>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</si>
  <si>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</si>
  <si>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</si>
  <si>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</si>
  <si>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</si>
  <si>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</si>
  <si>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</si>
  <si>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</si>
  <si>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</si>
  <si>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</si>
  <si>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</si>
  <si>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</si>
  <si>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</si>
  <si>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</si>
  <si>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</si>
  <si>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</si>
  <si>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</si>
  <si>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</si>
  <si>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</si>
  <si>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</si>
  <si>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</si>
  <si>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</si>
  <si>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</si>
  <si>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</si>
  <si>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</si>
  <si>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</si>
  <si>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</si>
  <si>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</si>
  <si>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</si>
  <si>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</si>
  <si>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</si>
  <si>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</si>
  <si>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</si>
  <si>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</si>
  <si>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</si>
  <si>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</si>
  <si>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</si>
  <si>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</si>
  <si>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</si>
  <si>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</si>
  <si>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</si>
  <si>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</si>
  <si>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</si>
  <si>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</si>
  <si>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</si>
  <si>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</si>
  <si>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</si>
  <si>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</si>
  <si>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</si>
  <si>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</si>
  <si>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</si>
  <si>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</si>
  <si>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</si>
  <si>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</si>
  <si>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</si>
  <si>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</si>
  <si>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</si>
  <si>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</si>
  <si>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</si>
  <si>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</si>
  <si>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</si>
  <si>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</si>
  <si>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</si>
  <si>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</si>
  <si>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</si>
  <si>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</si>
  <si>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</si>
  <si>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</si>
  <si>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</si>
  <si>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</si>
  <si>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</si>
  <si>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</si>
  <si>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</si>
  <si>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</si>
  <si>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</si>
  <si>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</si>
  <si>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</si>
  <si>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</si>
  <si>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</si>
  <si>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</si>
  <si>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</si>
  <si>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</si>
  <si>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</si>
  <si>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</si>
  <si>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</si>
  <si>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</si>
  <si>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</si>
  <si>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</si>
  <si>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</si>
  <si>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</si>
  <si>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</si>
  <si>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</si>
  <si>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</si>
  <si>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</si>
  <si>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</si>
  <si>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</si>
  <si>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</si>
  <si>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</si>
  <si>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</si>
  <si>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</si>
  <si>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</si>
  <si>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</si>
  <si>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</si>
  <si>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</si>
  <si>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</si>
  <si>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</si>
  <si>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</si>
  <si>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</si>
  <si>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</si>
  <si>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</si>
  <si>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</si>
  <si>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</si>
  <si>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</si>
  <si>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</si>
  <si>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</si>
  <si>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</si>
  <si>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</si>
  <si>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</si>
  <si>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</si>
  <si>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</si>
  <si>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</si>
  <si>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</si>
  <si>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</si>
  <si>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</si>
  <si>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</si>
  <si>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</si>
  <si>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</si>
  <si>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</si>
  <si>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</si>
  <si>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</si>
  <si>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</si>
  <si>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</si>
  <si>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</si>
  <si>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</si>
  <si>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</si>
  <si>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</si>
  <si>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</si>
  <si>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</si>
  <si>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</si>
  <si>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</si>
  <si>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</si>
  <si>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</si>
  <si>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</si>
  <si>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</si>
  <si>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</si>
  <si>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</si>
  <si>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</si>
  <si>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</si>
  <si>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</si>
  <si>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</si>
  <si>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</si>
  <si>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</si>
  <si>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</si>
  <si>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</si>
  <si>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</si>
  <si>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</si>
  <si>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</si>
  <si>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</si>
  <si>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</si>
  <si>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</si>
  <si>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</si>
  <si>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</si>
  <si>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</si>
  <si>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</si>
  <si>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</si>
  <si>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</si>
  <si>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</si>
  <si>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</si>
  <si>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</si>
  <si>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</si>
  <si>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</si>
  <si>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</si>
  <si>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</si>
  <si>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</si>
  <si>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</si>
  <si>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</si>
  <si>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</si>
  <si>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</si>
  <si>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</si>
  <si>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</si>
  <si>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</si>
  <si>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</si>
  <si>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</si>
  <si>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</si>
  <si>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</si>
  <si>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</si>
  <si>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</si>
  <si>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</si>
  <si>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</si>
  <si>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</si>
  <si>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</si>
  <si>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</si>
  <si>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</si>
  <si>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</si>
  <si>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</si>
  <si>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</si>
  <si>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</si>
  <si>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</si>
  <si>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</si>
  <si>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</si>
  <si>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</si>
  <si>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</si>
  <si>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</si>
  <si>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</si>
  <si>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</si>
  <si>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</si>
  <si>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</si>
  <si>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</si>
  <si>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</si>
  <si>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</si>
  <si>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</si>
  <si>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</si>
  <si>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</si>
  <si>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</si>
  <si>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</si>
  <si>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</si>
  <si>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</si>
  <si>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</si>
  <si>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</si>
  <si>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</si>
  <si>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</si>
  <si>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</si>
  <si>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</si>
  <si>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</si>
  <si>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</si>
  <si>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</si>
  <si>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</si>
  <si>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</si>
  <si>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</si>
  <si>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</si>
  <si>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</si>
  <si>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</si>
  <si>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</si>
  <si>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</si>
  <si>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</si>
  <si>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</si>
  <si>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</si>
  <si>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</si>
  <si>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</si>
  <si>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</si>
  <si>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</si>
  <si>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</si>
  <si>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</si>
  <si>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</si>
  <si>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</si>
  <si>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</si>
  <si>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</si>
  <si>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</si>
  <si>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</si>
  <si>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</si>
  <si>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</si>
  <si>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</si>
  <si>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</si>
  <si>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</si>
  <si>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</si>
  <si>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</si>
  <si>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</si>
  <si>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</si>
  <si>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</si>
  <si>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</si>
  <si>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</si>
  <si>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</si>
  <si>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</si>
  <si>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</si>
  <si>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</si>
  <si>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</si>
  <si>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</si>
  <si>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</si>
  <si>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</si>
  <si>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</si>
  <si>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</si>
  <si>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</si>
  <si>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</si>
  <si>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</si>
  <si>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</si>
  <si>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</si>
  <si>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</si>
  <si>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</si>
  <si>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</si>
  <si>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</si>
  <si>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</si>
  <si>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</si>
  <si>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</si>
  <si>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</si>
  <si>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</si>
  <si>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</si>
  <si>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</si>
  <si>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</si>
  <si>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</si>
  <si>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</si>
  <si>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</si>
  <si>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</si>
  <si>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</si>
  <si>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</si>
  <si>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</si>
  <si>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</si>
  <si>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</si>
  <si>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</si>
  <si>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</si>
  <si>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</si>
  <si>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</si>
  <si>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</si>
  <si>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</si>
  <si>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</si>
  <si>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</si>
  <si>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</si>
  <si>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</si>
  <si>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</si>
  <si>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</si>
  <si>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</si>
  <si>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</si>
  <si>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</si>
  <si>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</si>
  <si>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</si>
  <si>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</si>
  <si>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</si>
  <si>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</si>
  <si>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</si>
  <si>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</si>
  <si>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</si>
  <si>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</si>
  <si>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</si>
  <si>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</si>
  <si>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</si>
  <si>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</si>
  <si>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</si>
  <si>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</si>
  <si>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</si>
  <si>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</si>
  <si>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</si>
  <si>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</si>
  <si>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</si>
  <si>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</si>
  <si>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</si>
  <si>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</si>
  <si>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</si>
  <si>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</si>
  <si>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</si>
  <si>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</si>
  <si>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</si>
  <si>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</si>
  <si>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</si>
  <si>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</si>
  <si>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</si>
  <si>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</si>
  <si>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</si>
  <si>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</si>
  <si>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</si>
  <si>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</si>
  <si>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</si>
  <si>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</si>
  <si>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</si>
  <si>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</si>
  <si>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</si>
  <si>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</si>
  <si>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</si>
  <si>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</si>
  <si>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</si>
  <si>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</si>
  <si>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</si>
  <si>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</si>
  <si>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</si>
  <si>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</si>
  <si>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</si>
  <si>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</si>
  <si>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</si>
  <si>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</si>
  <si>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</si>
  <si>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</si>
  <si>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</si>
  <si>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</si>
  <si>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</si>
  <si>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</si>
  <si>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</si>
  <si>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</si>
  <si>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</si>
  <si>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</si>
  <si>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</si>
  <si>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</si>
  <si>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</si>
  <si>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</si>
  <si>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</si>
  <si>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</si>
  <si>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</si>
  <si>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</si>
  <si>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</si>
  <si>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</si>
  <si>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</si>
  <si>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</si>
  <si>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</si>
  <si>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</si>
  <si>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</si>
  <si>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</si>
  <si>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</si>
  <si>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</si>
  <si>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</si>
  <si>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</si>
  <si>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</si>
  <si>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</si>
  <si>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</si>
  <si>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</si>
  <si>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</si>
  <si>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</si>
  <si>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</si>
  <si>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</si>
  <si>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</si>
  <si>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</si>
  <si>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</si>
  <si>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</si>
  <si>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</si>
  <si>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</si>
  <si>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</si>
  <si>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</si>
  <si>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</si>
  <si>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</si>
  <si>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</si>
  <si>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</si>
  <si>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</si>
  <si>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</si>
  <si>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</si>
  <si>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</si>
  <si>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</si>
  <si>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</si>
  <si>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</si>
  <si>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</si>
  <si>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</si>
  <si>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</si>
  <si>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</si>
  <si>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</si>
  <si>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</si>
  <si>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</si>
  <si>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</si>
  <si>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</si>
  <si>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</si>
  <si>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</si>
  <si>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</si>
  <si>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</si>
  <si>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</si>
  <si>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</si>
  <si>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</si>
  <si>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</si>
  <si>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</si>
  <si>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</si>
  <si>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</si>
  <si>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</si>
  <si>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</si>
  <si>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</si>
  <si>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</si>
  <si>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</si>
  <si>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</si>
  <si>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</si>
  <si>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</si>
  <si>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</si>
  <si>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</si>
  <si>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</si>
  <si>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</si>
  <si>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</si>
  <si>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</si>
  <si>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</si>
  <si>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</si>
  <si>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</si>
  <si>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</si>
  <si>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</si>
  <si>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</si>
  <si>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</si>
  <si>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</si>
  <si>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</si>
  <si>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</si>
  <si>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</si>
  <si>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</si>
  <si>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</si>
  <si>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</si>
  <si>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</si>
  <si>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</si>
  <si>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</si>
  <si>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</si>
  <si>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</si>
  <si>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</si>
  <si>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</si>
  <si>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</si>
  <si>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</si>
  <si>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</si>
  <si>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</si>
  <si>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</si>
  <si>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</si>
  <si>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</si>
  <si>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</si>
  <si>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</si>
  <si>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</si>
  <si>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</si>
  <si>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</si>
  <si>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</si>
  <si>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</si>
  <si>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</si>
  <si>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</si>
  <si>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</si>
  <si>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</si>
  <si>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</si>
  <si>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</si>
  <si>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</si>
  <si>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</si>
  <si>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</si>
  <si>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</si>
  <si>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</si>
  <si>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</si>
  <si>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</si>
  <si>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</si>
  <si>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</si>
  <si>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</si>
  <si>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</si>
  <si>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</si>
  <si>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</si>
  <si>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</si>
  <si>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</si>
  <si>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</si>
  <si>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</si>
  <si>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</si>
  <si>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</si>
  <si>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</si>
  <si>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</si>
  <si>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</si>
  <si>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</si>
  <si>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</si>
  <si>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</si>
  <si>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</si>
  <si>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</si>
  <si>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</si>
  <si>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</si>
  <si>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</si>
  <si>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</si>
  <si>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</si>
  <si>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</si>
  <si>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</si>
  <si>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</si>
  <si>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</si>
  <si>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</si>
  <si>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</si>
  <si>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</si>
  <si>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</si>
  <si>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</si>
  <si>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</si>
  <si>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</si>
  <si>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</si>
  <si>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</si>
  <si>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</si>
  <si>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</si>
  <si>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</si>
  <si>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</si>
  <si>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</si>
  <si>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</si>
  <si>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</si>
  <si>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</si>
  <si>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</si>
  <si>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</si>
  <si>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</si>
  <si>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</si>
  <si>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</si>
  <si>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</si>
  <si>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</si>
  <si>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</si>
  <si>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</si>
  <si>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</si>
  <si>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</si>
  <si>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</si>
  <si>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</si>
  <si>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</si>
  <si>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</si>
  <si>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</si>
  <si>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</si>
  <si>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</si>
  <si>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</si>
  <si>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</si>
  <si>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</si>
  <si>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</si>
  <si>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</si>
  <si>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</si>
  <si>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</si>
  <si>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</si>
  <si>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</si>
  <si>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</si>
  <si>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</si>
  <si>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</si>
  <si>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</si>
  <si>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</si>
  <si>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</si>
  <si>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</si>
  <si>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</si>
  <si>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</si>
  <si>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</si>
  <si>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</si>
  <si>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</si>
  <si>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</si>
  <si>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</si>
  <si>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</si>
  <si>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</si>
  <si>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</si>
  <si>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</si>
  <si>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</si>
  <si>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</si>
  <si>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</si>
  <si>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</si>
  <si>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</si>
  <si>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</si>
  <si>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</si>
  <si>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</si>
  <si>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</si>
  <si>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</si>
  <si>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</si>
  <si>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</si>
  <si>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</si>
  <si>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</si>
  <si>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</si>
  <si>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</si>
  <si>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</si>
  <si>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</si>
  <si>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</si>
  <si>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</si>
  <si>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</si>
  <si>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</si>
  <si>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</si>
  <si>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</si>
  <si>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</si>
  <si>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</si>
  <si>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</si>
  <si>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</si>
  <si>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</si>
  <si>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</si>
  <si>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</si>
  <si>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</si>
  <si>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</si>
  <si>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</si>
  <si>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</si>
  <si>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</si>
  <si>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</si>
  <si>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</si>
  <si>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</si>
  <si>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</si>
  <si>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</si>
  <si>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</si>
  <si>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</si>
  <si>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</si>
  <si>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</si>
  <si>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</si>
  <si>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</si>
  <si>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</si>
  <si>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</si>
  <si>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</si>
  <si>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</si>
  <si>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</si>
  <si>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</si>
  <si>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</si>
  <si>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</si>
  <si>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</si>
  <si>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</si>
  <si>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</si>
  <si>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</si>
  <si>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</si>
  <si>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</si>
  <si>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</si>
  <si>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</si>
  <si>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</si>
  <si>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</si>
  <si>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</si>
  <si>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</si>
  <si>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</si>
  <si>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</si>
  <si>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</si>
  <si>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</si>
  <si>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</si>
  <si>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</si>
  <si>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</si>
  <si>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</si>
  <si>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</si>
  <si>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</si>
  <si>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</si>
  <si>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</si>
  <si>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</si>
  <si>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</si>
  <si>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</si>
  <si>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</si>
  <si>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</si>
  <si>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</si>
  <si>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</si>
  <si>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</si>
  <si>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</si>
  <si>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</si>
  <si>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</si>
  <si>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</si>
  <si>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</si>
  <si>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</si>
  <si>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</si>
  <si>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</si>
  <si>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</si>
  <si>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</si>
  <si>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</si>
  <si>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</si>
  <si>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</si>
  <si>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</si>
  <si>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</si>
  <si>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</si>
  <si>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</si>
  <si>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</si>
  <si>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</si>
  <si>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</si>
  <si>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</si>
  <si>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</si>
  <si>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</si>
  <si>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</si>
  <si>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</si>
  <si>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</si>
  <si>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</si>
  <si>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</si>
  <si>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</si>
  <si>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</si>
  <si>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</si>
  <si>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</si>
  <si>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</si>
  <si>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</si>
  <si>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</si>
  <si>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</si>
  <si>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</si>
  <si>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</si>
  <si>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</si>
  <si>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</si>
  <si>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</si>
  <si>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</si>
  <si>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</si>
  <si>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</si>
  <si>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</si>
  <si>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</si>
  <si>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</si>
  <si>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</si>
  <si>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</si>
  <si>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</si>
  <si>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</si>
  <si>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</si>
  <si>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</si>
  <si>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</si>
  <si>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</si>
  <si>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</si>
  <si>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</si>
  <si>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</si>
  <si>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</si>
  <si>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</si>
  <si>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</si>
  <si>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</si>
  <si>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</si>
  <si>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</si>
  <si>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</si>
  <si>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</si>
  <si>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</si>
  <si>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</si>
  <si>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</si>
  <si>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</si>
  <si>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</si>
  <si>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</si>
  <si>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</si>
  <si>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</si>
  <si>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</si>
  <si>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</si>
  <si>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</si>
  <si>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</si>
  <si>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</si>
  <si>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</si>
  <si>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</si>
  <si>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</si>
  <si>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</si>
  <si>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</si>
  <si>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</si>
  <si>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</si>
  <si>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</si>
  <si>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</si>
  <si>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</si>
  <si>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</si>
  <si>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</si>
  <si>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</si>
  <si>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</si>
  <si>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</si>
  <si>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</si>
  <si>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</si>
  <si>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</si>
  <si>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</si>
  <si>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</si>
  <si>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</si>
  <si>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</si>
  <si>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</si>
  <si>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</si>
  <si>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</si>
  <si>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</si>
  <si>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</si>
  <si>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</si>
  <si>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</si>
  <si>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</si>
  <si>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</si>
  <si>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</si>
  <si>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</si>
  <si>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</si>
  <si>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</si>
  <si>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</si>
  <si>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</si>
  <si>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</si>
  <si>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</si>
  <si>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</si>
  <si>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</si>
  <si>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</si>
  <si>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</si>
  <si>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</si>
  <si>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</si>
  <si>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</si>
  <si>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</si>
  <si>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</si>
  <si>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</si>
  <si>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</si>
  <si>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</si>
  <si>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</si>
  <si>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</si>
  <si>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</si>
  <si>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</si>
  <si>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</si>
  <si>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</si>
  <si>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</si>
  <si>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</si>
  <si>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</si>
  <si>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</si>
  <si>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</si>
  <si>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</si>
  <si>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</si>
  <si>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</si>
  <si>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</si>
  <si>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</si>
  <si>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</si>
  <si>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</si>
  <si>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</si>
  <si>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</si>
  <si>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</si>
  <si>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</si>
  <si>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</si>
  <si>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</si>
  <si>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</si>
  <si>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</si>
  <si>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</si>
  <si>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</si>
  <si>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</si>
  <si>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</si>
  <si>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</si>
  <si>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</si>
  <si>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</si>
  <si>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</si>
  <si>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</si>
  <si>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</si>
  <si>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</si>
  <si>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</si>
  <si>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</si>
  <si>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</si>
  <si>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</si>
  <si>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</si>
  <si>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</si>
  <si>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</si>
  <si>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</si>
  <si>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</si>
  <si>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</si>
  <si>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</si>
  <si>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</si>
  <si>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</si>
  <si>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</si>
  <si>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</si>
  <si>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</si>
  <si>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</si>
  <si>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</si>
  <si>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</si>
  <si>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</si>
  <si>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</si>
  <si>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</si>
  <si>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</si>
  <si>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</si>
  <si>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</si>
  <si>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</si>
  <si>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</si>
  <si>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</si>
  <si>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</si>
  <si>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</si>
  <si>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</si>
  <si>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</si>
  <si>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</si>
  <si>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</si>
  <si>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</si>
  <si>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</si>
  <si>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</si>
  <si>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</si>
  <si>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</si>
  <si>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</si>
  <si>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</si>
  <si>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</si>
  <si>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</si>
  <si>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</si>
  <si>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</si>
  <si>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</si>
  <si>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</si>
  <si>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</si>
  <si>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</si>
  <si>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</si>
  <si>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</si>
  <si>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</si>
  <si>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</si>
  <si>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</si>
  <si>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</si>
  <si>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</si>
  <si>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</si>
  <si>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</si>
  <si>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</si>
  <si>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</si>
  <si>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</si>
  <si>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</si>
  <si>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</si>
  <si>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</si>
  <si>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</si>
  <si>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</si>
  <si>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</si>
  <si>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</si>
  <si>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</si>
  <si>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</si>
  <si>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</si>
  <si>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</si>
  <si>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</si>
  <si>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</si>
  <si>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</si>
  <si>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</si>
  <si>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</si>
  <si>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</si>
  <si>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</si>
  <si>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</si>
  <si>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</si>
  <si>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</si>
  <si>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</si>
  <si>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</si>
  <si>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</si>
  <si>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</si>
  <si>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</si>
  <si>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</si>
  <si>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</si>
  <si>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</si>
  <si>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</si>
  <si>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</si>
  <si>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</si>
  <si>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</si>
  <si>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</si>
  <si>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</si>
  <si>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</si>
  <si>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</si>
  <si>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</si>
  <si>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</si>
  <si>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</si>
  <si>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</si>
  <si>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</si>
  <si>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</si>
  <si>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</si>
  <si>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</si>
  <si>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</si>
  <si>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</si>
  <si>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</si>
  <si>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</si>
  <si>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</si>
  <si>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</si>
  <si>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</si>
  <si>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</si>
  <si>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</si>
  <si>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</si>
  <si>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</si>
  <si>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</si>
  <si>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</si>
  <si>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</si>
  <si>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</si>
  <si>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</si>
  <si>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</si>
  <si>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</si>
  <si>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</si>
  <si>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</si>
  <si>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</si>
  <si>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</si>
  <si>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</si>
  <si>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</si>
  <si>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</si>
  <si>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</si>
  <si>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</si>
  <si>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</si>
  <si>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</si>
  <si>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</si>
  <si>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</si>
  <si>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</si>
  <si>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</si>
  <si>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</si>
  <si>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</si>
  <si>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</si>
  <si>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</si>
  <si>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</si>
  <si>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</si>
  <si>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</si>
  <si>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</si>
  <si>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</si>
  <si>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</si>
  <si>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</si>
  <si>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</si>
  <si>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</si>
  <si>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</si>
  <si>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</si>
  <si>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</si>
  <si>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</si>
  <si>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</si>
  <si>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</si>
  <si>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</si>
  <si>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</si>
  <si>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</si>
  <si>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</si>
  <si>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</si>
  <si>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</si>
  <si>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</si>
  <si>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</si>
  <si>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</si>
  <si>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</si>
  <si>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</si>
  <si>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</si>
  <si>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</si>
  <si>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</si>
  <si>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</si>
  <si>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</si>
  <si>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</si>
  <si>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</si>
  <si>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</si>
  <si>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</si>
  <si>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</si>
  <si>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</si>
  <si>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</si>
  <si>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</si>
  <si>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</si>
  <si>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</si>
  <si>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</si>
  <si>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</si>
  <si>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</si>
  <si>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</si>
  <si>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</si>
  <si>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</si>
  <si>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</si>
  <si>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</si>
  <si>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</si>
  <si>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</si>
  <si>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</si>
  <si>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</si>
  <si>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</si>
  <si>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</si>
  <si>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</si>
  <si>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</si>
  <si>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</si>
  <si>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</si>
  <si>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</si>
  <si>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</si>
  <si>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</si>
  <si>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</si>
  <si>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</si>
  <si>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</si>
  <si>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</si>
  <si>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</si>
  <si>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</si>
  <si>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</si>
  <si>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</si>
  <si>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</si>
  <si>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</si>
  <si>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</si>
  <si>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</si>
  <si>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</si>
  <si>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</si>
  <si>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</si>
  <si>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</si>
  <si>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</si>
  <si>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</si>
  <si>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</si>
  <si>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</si>
  <si>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</si>
  <si>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</si>
  <si>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</si>
  <si>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</si>
  <si>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</si>
  <si>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</si>
  <si>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</si>
  <si>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</si>
  <si>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</si>
  <si>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</si>
  <si>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</si>
  <si>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</si>
  <si>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</si>
  <si>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</si>
  <si>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</si>
  <si>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</si>
  <si>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</si>
  <si>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</si>
  <si>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</si>
  <si>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</si>
  <si>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</si>
  <si>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</si>
  <si>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</si>
  <si>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</si>
  <si>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</si>
  <si>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</si>
  <si>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</si>
  <si>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</si>
  <si>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</si>
  <si>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</si>
  <si>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</si>
  <si>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</si>
  <si>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</si>
  <si>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</si>
  <si>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</si>
  <si>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</si>
  <si>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</si>
  <si>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</si>
  <si>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</si>
  <si>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</si>
  <si>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</si>
  <si>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</si>
  <si>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</si>
  <si>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</si>
  <si>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</si>
  <si>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</si>
  <si>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</si>
  <si>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</si>
  <si>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</si>
  <si>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</si>
  <si>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</si>
  <si>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</si>
  <si>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</si>
  <si>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</si>
  <si>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</si>
  <si>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</si>
  <si>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</si>
  <si>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</si>
  <si>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</si>
  <si>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</si>
  <si>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</si>
  <si>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</si>
  <si>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</si>
  <si>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</si>
  <si>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</si>
  <si>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</si>
  <si>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</si>
  <si>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</si>
  <si>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</si>
  <si>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</si>
  <si>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</si>
  <si>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</si>
  <si>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</si>
  <si>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</si>
  <si>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</si>
  <si>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</si>
  <si>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</si>
  <si>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</si>
  <si>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</si>
  <si>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</si>
  <si>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</si>
  <si>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</si>
  <si>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</si>
  <si>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</si>
  <si>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</si>
  <si>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</si>
  <si>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</si>
  <si>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</si>
  <si>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</si>
  <si>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</si>
  <si>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</si>
  <si>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</si>
  <si>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</si>
  <si>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</si>
  <si>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</si>
  <si>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</si>
  <si>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</si>
  <si>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</si>
  <si>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</si>
  <si>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</si>
  <si>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</si>
  <si>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</si>
  <si>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</si>
  <si>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</si>
  <si>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</si>
  <si>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</si>
  <si>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</si>
  <si>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</si>
  <si>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</si>
  <si>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</si>
  <si>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</si>
  <si>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</si>
  <si>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</si>
  <si>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</si>
  <si>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</si>
  <si>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</si>
  <si>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</si>
  <si>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</si>
  <si>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</si>
  <si>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</si>
  <si>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</si>
  <si>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</si>
  <si>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</si>
  <si>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</si>
  <si>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</si>
  <si>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</si>
  <si>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</si>
  <si>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</si>
  <si>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</si>
  <si>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</si>
  <si>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</si>
  <si>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</si>
  <si>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</si>
  <si>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</si>
  <si>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</si>
  <si>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</si>
  <si>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</si>
  <si>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</si>
  <si>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</si>
  <si>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</si>
  <si>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</si>
  <si>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</si>
  <si>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</si>
  <si>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</si>
  <si>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</si>
  <si>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</si>
  <si>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</si>
  <si>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</si>
  <si>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</si>
  <si>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</si>
  <si>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</si>
  <si>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</si>
  <si>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</si>
  <si>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</si>
  <si>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</si>
  <si>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</si>
  <si>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</si>
  <si>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</si>
  <si>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</si>
  <si>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</si>
  <si>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</si>
  <si>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</si>
  <si>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</si>
  <si>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</si>
  <si>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</si>
  <si>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</si>
  <si>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</si>
  <si>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</si>
  <si>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</si>
  <si>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</si>
  <si>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</si>
  <si>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</si>
  <si>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</si>
  <si>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</si>
  <si>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</si>
  <si>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</si>
  <si>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</si>
  <si>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</si>
  <si>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</si>
  <si>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</si>
  <si>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</si>
  <si>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</si>
  <si>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</si>
  <si>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</si>
  <si>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</si>
  <si>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</si>
  <si>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</si>
  <si>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</si>
  <si>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</si>
  <si>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</si>
  <si>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</si>
  <si>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</si>
  <si>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</si>
  <si>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</si>
  <si>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</si>
  <si>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</si>
  <si>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</si>
  <si>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</si>
  <si>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</si>
  <si>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</si>
  <si>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</si>
  <si>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</si>
  <si>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</si>
  <si>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</si>
  <si>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</si>
  <si>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</si>
  <si>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</si>
  <si>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</si>
  <si>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</si>
  <si>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</si>
  <si>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</si>
  <si>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</si>
  <si>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</si>
  <si>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</si>
  <si>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</si>
  <si>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</si>
  <si>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</si>
  <si>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</si>
  <si>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</si>
  <si>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</si>
  <si>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</si>
  <si>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</si>
  <si>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</si>
  <si>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</si>
  <si>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</si>
  <si>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</si>
  <si>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</si>
  <si>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</si>
  <si>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</si>
  <si>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</si>
  <si>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</si>
  <si>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</si>
  <si>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</si>
  <si>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</si>
  <si>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</si>
  <si>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</si>
  <si>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</si>
  <si>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</si>
  <si>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</si>
  <si>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</si>
  <si>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</si>
  <si>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</si>
  <si>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</si>
  <si>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</si>
  <si>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</si>
  <si>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</si>
  <si>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</si>
  <si>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</si>
  <si>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</si>
  <si>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</si>
  <si>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</si>
  <si>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</si>
  <si>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</si>
  <si>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</si>
  <si>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</si>
  <si>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</si>
  <si>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</si>
  <si>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</si>
  <si>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</si>
  <si>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</si>
  <si>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</si>
  <si>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</si>
  <si>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</si>
  <si>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</si>
  <si>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</si>
  <si>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</si>
  <si>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</si>
  <si>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</si>
  <si>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</si>
  <si>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</si>
  <si>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</si>
  <si>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</si>
  <si>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</si>
  <si>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</si>
  <si>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</si>
  <si>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</si>
  <si>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</si>
  <si>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</si>
  <si>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</si>
  <si>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</si>
  <si>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</si>
  <si>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</si>
  <si>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</si>
  <si>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</si>
  <si>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</si>
  <si>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</si>
  <si>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</si>
  <si>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</si>
  <si>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</si>
  <si>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</si>
  <si>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</si>
  <si>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</si>
  <si>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</si>
  <si>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</si>
  <si>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</si>
  <si>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</si>
  <si>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</si>
  <si>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</si>
  <si>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</si>
  <si>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</si>
  <si>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</si>
  <si>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</si>
  <si>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</si>
  <si>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</si>
  <si>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</si>
  <si>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</si>
  <si>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</si>
  <si>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</si>
  <si>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</si>
  <si>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</si>
  <si>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</si>
  <si>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</si>
  <si>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</si>
  <si>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</si>
  <si>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</si>
  <si>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</si>
  <si>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</si>
  <si>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</si>
  <si>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</si>
  <si>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</si>
  <si>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</si>
  <si>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</si>
  <si>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</si>
  <si>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</si>
  <si>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</si>
  <si>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</si>
  <si>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</si>
  <si>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</si>
  <si>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</si>
  <si>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</si>
  <si>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</si>
  <si>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</si>
  <si>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</si>
  <si>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</si>
  <si>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</si>
  <si>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</si>
  <si>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</si>
  <si>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</si>
  <si>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</si>
  <si>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</si>
  <si>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</si>
  <si>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</si>
  <si>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</si>
  <si>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</si>
  <si>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</si>
  <si>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</si>
  <si>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</si>
  <si>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</si>
  <si>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</si>
  <si>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</si>
  <si>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</si>
  <si>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</si>
  <si>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</si>
  <si>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</si>
  <si>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</si>
  <si>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</si>
  <si>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</si>
  <si>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</si>
  <si>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</si>
  <si>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</si>
  <si>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</si>
  <si>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</si>
  <si>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</si>
  <si>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</si>
  <si>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</si>
  <si>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</si>
  <si>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</si>
  <si>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</si>
  <si>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</si>
  <si>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</si>
  <si>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</si>
  <si>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</si>
  <si>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</si>
  <si>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</si>
  <si>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</si>
  <si>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</si>
  <si>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</si>
  <si>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</si>
  <si>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</si>
  <si>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</si>
  <si>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</si>
  <si>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</si>
  <si>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</si>
  <si>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</si>
  <si>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</si>
  <si>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</si>
  <si>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</si>
  <si>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</si>
  <si>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</si>
  <si>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</si>
  <si>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</si>
  <si>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</si>
  <si>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</si>
  <si>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</si>
  <si>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</si>
  <si>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</si>
  <si>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</si>
  <si>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</si>
  <si>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</si>
  <si>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</si>
  <si>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</si>
  <si>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</si>
  <si>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</si>
  <si>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</si>
  <si>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</si>
  <si>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</si>
  <si>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</si>
  <si>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</si>
  <si>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</si>
  <si>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</si>
  <si>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</si>
  <si>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</si>
  <si>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</si>
  <si>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</si>
  <si>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</si>
  <si>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</si>
  <si>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</si>
  <si>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</si>
  <si>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</si>
  <si>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</si>
  <si>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</si>
  <si>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</si>
  <si>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</si>
  <si>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</si>
  <si>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</si>
  <si>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</si>
  <si>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</si>
  <si>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</si>
  <si>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</si>
  <si>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</si>
  <si>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</si>
  <si>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</si>
  <si>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</si>
  <si>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</si>
  <si>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</si>
  <si>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</si>
  <si>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</si>
  <si>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</si>
  <si>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</si>
  <si>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</si>
  <si>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</si>
  <si>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</si>
  <si>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</si>
  <si>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</si>
  <si>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</si>
  <si>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</si>
  <si>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</si>
  <si>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</si>
  <si>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</si>
  <si>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</si>
  <si>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</si>
  <si>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</si>
  <si>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</si>
  <si>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</si>
  <si>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</si>
  <si>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</si>
  <si>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</si>
  <si>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</si>
  <si>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</si>
  <si>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</si>
  <si>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</si>
  <si>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</si>
  <si>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</si>
  <si>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</si>
  <si>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</si>
  <si>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</si>
  <si>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</si>
  <si>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</si>
  <si>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</si>
  <si>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</si>
  <si>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</si>
  <si>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</si>
  <si>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</si>
  <si>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</si>
  <si>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</si>
  <si>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</si>
  <si>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</si>
  <si>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</si>
  <si>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</si>
  <si>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</si>
  <si>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</si>
  <si>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</si>
  <si>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</si>
  <si>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</si>
  <si>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</si>
  <si>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</si>
  <si>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</si>
  <si>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</si>
  <si>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</si>
  <si>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</si>
  <si>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</si>
  <si>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</si>
  <si>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</si>
  <si>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</si>
  <si>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</si>
  <si>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</si>
  <si>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</si>
  <si>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</si>
  <si>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</si>
  <si>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</si>
  <si>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</si>
  <si>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</si>
  <si>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</si>
  <si>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</si>
  <si>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</si>
  <si>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</si>
  <si>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</si>
  <si>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</si>
  <si>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</si>
  <si>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</si>
  <si>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</si>
  <si>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</si>
  <si>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</si>
  <si>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</si>
  <si>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</si>
  <si>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</si>
  <si>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</si>
  <si>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</si>
  <si>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</si>
  <si>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</si>
  <si>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</si>
  <si>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</si>
  <si>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</si>
  <si>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</si>
  <si>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</si>
  <si>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</si>
  <si>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</si>
  <si>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</si>
  <si>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</si>
  <si>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</si>
  <si>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</si>
  <si>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</si>
  <si>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</si>
  <si>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</si>
  <si>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</si>
  <si>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</si>
  <si>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</si>
  <si>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</si>
  <si>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</si>
  <si>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</si>
  <si>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</si>
  <si>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</si>
  <si>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</si>
  <si>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</si>
  <si>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</si>
  <si>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</si>
  <si>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</si>
  <si>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</si>
  <si>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</si>
  <si>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</si>
  <si>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</si>
  <si>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</si>
  <si>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</si>
  <si>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</si>
  <si>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</si>
  <si>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</si>
  <si>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</si>
  <si>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</si>
  <si>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</si>
  <si>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</si>
  <si>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</si>
  <si>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</si>
  <si>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</si>
  <si>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</si>
  <si>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</si>
  <si>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</si>
  <si>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</si>
  <si>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</si>
  <si>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</si>
  <si>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</si>
  <si>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</si>
  <si>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</si>
  <si>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</si>
  <si>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</si>
  <si>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</si>
  <si>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</si>
  <si>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</si>
  <si>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</si>
  <si>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</si>
  <si>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</si>
  <si>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</si>
  <si>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</si>
  <si>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</si>
  <si>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</si>
  <si>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</si>
  <si>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</si>
  <si>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</si>
  <si>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</si>
  <si>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</si>
  <si>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</si>
  <si>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</si>
  <si>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</si>
  <si>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</si>
  <si>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</si>
  <si>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</si>
  <si>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</si>
  <si>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</si>
  <si>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</si>
  <si>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</si>
  <si>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</si>
  <si>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</si>
  <si>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</si>
  <si>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</si>
  <si>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</si>
  <si>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</si>
  <si>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</si>
  <si>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</si>
  <si>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</si>
  <si>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</si>
  <si>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</si>
  <si>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</si>
  <si>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</si>
  <si>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</si>
  <si>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</si>
  <si>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</si>
  <si>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</si>
  <si>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</si>
  <si>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</si>
  <si>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</si>
  <si>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</si>
  <si>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</si>
  <si>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</si>
  <si>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</si>
  <si>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</si>
  <si>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</si>
  <si>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</si>
  <si>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</si>
  <si>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</si>
  <si>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</si>
  <si>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</si>
  <si>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</si>
  <si>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</si>
  <si>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</si>
  <si>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</si>
  <si>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</si>
  <si>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</si>
  <si>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</si>
  <si>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</si>
  <si>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</si>
  <si>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</si>
  <si>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</si>
  <si>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</si>
  <si>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</si>
  <si>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</si>
  <si>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</si>
  <si>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</si>
  <si>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</si>
  <si>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</si>
  <si>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</si>
  <si>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</si>
  <si>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</si>
  <si>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</si>
  <si>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</si>
  <si>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</si>
  <si>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</si>
  <si>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</si>
  <si>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</si>
  <si>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</si>
  <si>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</si>
  <si>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</si>
  <si>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</si>
  <si>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</si>
  <si>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</si>
  <si>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</si>
  <si>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</si>
  <si>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</si>
  <si>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</si>
  <si>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</si>
  <si>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</si>
  <si>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</si>
  <si>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</si>
  <si>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</si>
  <si>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</si>
  <si>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</si>
  <si>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</si>
  <si>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</si>
  <si>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</si>
  <si>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</si>
  <si>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</si>
  <si>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</si>
  <si>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</si>
  <si>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</si>
  <si>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</si>
  <si>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</si>
  <si>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</si>
  <si>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</si>
  <si>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</si>
  <si>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</si>
  <si>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</si>
  <si>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</si>
  <si>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</si>
  <si>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</si>
  <si>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</si>
  <si>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</si>
  <si>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</si>
  <si>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</si>
  <si>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</si>
  <si>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</si>
  <si>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</si>
  <si>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</si>
  <si>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</si>
  <si>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</si>
  <si>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</si>
  <si>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</si>
  <si>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</si>
  <si>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</si>
  <si>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</si>
  <si>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</si>
  <si>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</si>
  <si>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</si>
  <si>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</si>
  <si>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</si>
  <si>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</si>
  <si>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</si>
  <si>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</si>
  <si>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</si>
  <si>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</si>
  <si>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</si>
  <si>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</si>
  <si>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</si>
  <si>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</si>
  <si>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</si>
  <si>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</si>
  <si>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</si>
  <si>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</si>
  <si>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</si>
  <si>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</si>
  <si>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</si>
  <si>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</si>
  <si>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</si>
  <si>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</si>
  <si>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</si>
  <si>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</si>
  <si>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</si>
  <si>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</si>
  <si>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</si>
  <si>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</si>
  <si>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</si>
  <si>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</si>
  <si>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</si>
  <si>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</si>
  <si>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</si>
  <si>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</si>
  <si>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</si>
  <si>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</si>
  <si>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</si>
  <si>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</si>
  <si>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</si>
  <si>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</si>
  <si>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</si>
  <si>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</si>
  <si>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</si>
  <si>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</si>
  <si>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</si>
  <si>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</si>
  <si>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</si>
  <si>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</si>
  <si>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</si>
  <si>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</si>
  <si>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</si>
  <si>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</si>
  <si>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</si>
  <si>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</si>
  <si>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</si>
  <si>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</si>
  <si>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</si>
  <si>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</si>
  <si>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</si>
  <si>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</si>
  <si>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</si>
  <si>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</si>
  <si>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</si>
  <si>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</si>
  <si>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</si>
  <si>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</si>
  <si>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</si>
  <si>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</si>
  <si>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</si>
  <si>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</si>
  <si>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</si>
  <si>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</si>
  <si>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</si>
  <si>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</si>
  <si>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</si>
  <si>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</si>
  <si>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</si>
  <si>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</si>
  <si>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</si>
  <si>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</si>
  <si>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</si>
  <si>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</si>
  <si>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</si>
  <si>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</si>
  <si>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</si>
  <si>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</si>
  <si>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</si>
  <si>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</si>
  <si>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</si>
  <si>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</si>
  <si>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</si>
  <si>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</si>
  <si>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</si>
  <si>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</si>
  <si>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</si>
  <si>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</si>
  <si>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</si>
  <si>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</si>
  <si>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</si>
  <si>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</si>
  <si>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</si>
  <si>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</si>
  <si>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</si>
  <si>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</si>
  <si>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</si>
  <si>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</si>
  <si>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</si>
  <si>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</si>
  <si>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</si>
  <si>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</si>
  <si>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</si>
  <si>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</si>
  <si>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</si>
  <si>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</si>
  <si>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</si>
  <si>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</si>
  <si>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</si>
  <si>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</si>
  <si>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</si>
  <si>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</si>
  <si>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</si>
  <si>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</si>
  <si>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</si>
  <si>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</si>
  <si>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</si>
  <si>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</si>
  <si>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</si>
  <si>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</si>
  <si>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</si>
  <si>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</si>
  <si>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</si>
  <si>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</si>
  <si>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</si>
  <si>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</si>
  <si>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</si>
  <si>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</si>
  <si>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</si>
  <si>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</si>
  <si>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</si>
  <si>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</si>
  <si>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</si>
  <si>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</si>
  <si>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</si>
  <si>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</si>
  <si>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</si>
  <si>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</si>
  <si>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</si>
  <si>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</si>
  <si>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</si>
  <si>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</si>
  <si>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</si>
  <si>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</si>
  <si>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</si>
  <si>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</si>
  <si>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</si>
  <si>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</si>
  <si>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</si>
  <si>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</si>
  <si>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</si>
  <si>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</si>
  <si>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</si>
  <si>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</si>
  <si>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</si>
  <si>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</si>
  <si>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</si>
  <si>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</si>
  <si>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</si>
  <si>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</si>
  <si>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</si>
  <si>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</si>
  <si>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</si>
  <si>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</si>
  <si>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</si>
  <si>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</si>
  <si>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</si>
  <si>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</si>
  <si>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</si>
  <si>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</si>
  <si>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</si>
  <si>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</si>
  <si>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</si>
  <si>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</si>
  <si>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</si>
  <si>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</si>
  <si>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</si>
  <si>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</si>
  <si>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</si>
  <si>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</si>
  <si>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</si>
  <si>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</si>
  <si>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</si>
  <si>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</si>
  <si>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</si>
  <si>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</si>
  <si>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</si>
  <si>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</si>
  <si>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</si>
  <si>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</si>
  <si>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</si>
  <si>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</si>
  <si>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</si>
  <si>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</si>
  <si>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</si>
  <si>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</si>
  <si>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</si>
  <si>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</si>
  <si>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</si>
  <si>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</si>
  <si>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</si>
  <si>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</si>
  <si>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</si>
  <si>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</si>
  <si>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</si>
  <si>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</si>
  <si>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</si>
  <si>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</si>
  <si>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</si>
  <si>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</si>
  <si>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</si>
  <si>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</si>
  <si>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</si>
  <si>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</si>
  <si>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</si>
  <si>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</si>
  <si>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</si>
  <si>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</si>
  <si>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</si>
  <si>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</si>
  <si>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</si>
  <si>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</si>
  <si>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</si>
  <si>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</si>
  <si>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</si>
  <si>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</si>
  <si>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</si>
  <si>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</si>
  <si>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</si>
  <si>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</si>
  <si>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</si>
  <si>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</si>
  <si>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</si>
  <si>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</si>
  <si>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</si>
  <si>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</si>
  <si>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</si>
  <si>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</si>
  <si>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</si>
  <si>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</si>
  <si>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</si>
  <si>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</si>
  <si>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</si>
  <si>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</si>
  <si>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</si>
  <si>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</si>
  <si>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</si>
  <si>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</si>
  <si>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</si>
  <si>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</si>
  <si>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</si>
  <si>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</si>
  <si>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</si>
  <si>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</si>
  <si>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</si>
  <si>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</si>
  <si>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</si>
  <si>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</si>
  <si>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</si>
  <si>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</si>
  <si>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</si>
  <si>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</si>
  <si>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</si>
  <si>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</si>
  <si>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</si>
  <si>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</si>
  <si>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</si>
  <si>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</si>
  <si>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</si>
  <si>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</si>
  <si>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</si>
  <si>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</si>
  <si>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</si>
  <si>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</si>
  <si>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</si>
  <si>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</si>
  <si>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</si>
  <si>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</si>
  <si>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</si>
  <si>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</si>
  <si>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</si>
  <si>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</si>
  <si>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</si>
  <si>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</si>
  <si>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</si>
  <si>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</si>
  <si>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</si>
  <si>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</si>
  <si>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</si>
  <si>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</si>
  <si>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</si>
  <si>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</si>
  <si>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</si>
  <si>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</si>
  <si>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</si>
  <si>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</si>
  <si>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</si>
  <si>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</si>
  <si>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</si>
  <si>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</si>
  <si>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</si>
  <si>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</si>
  <si>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</si>
  <si>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</si>
  <si>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</si>
  <si>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</si>
  <si>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</si>
  <si>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</si>
  <si>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</si>
  <si>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</si>
  <si>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</si>
  <si>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</si>
  <si>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</si>
  <si>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</si>
  <si>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</si>
  <si>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</si>
  <si>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</si>
  <si>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</si>
  <si>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</si>
  <si>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</si>
  <si>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</si>
  <si>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</si>
  <si>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</si>
  <si>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</si>
  <si>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</si>
  <si>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</si>
  <si>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</si>
  <si>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</si>
  <si>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</si>
  <si>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</si>
  <si>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</si>
  <si>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</si>
  <si>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</si>
  <si>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</si>
  <si>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</si>
  <si>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</si>
  <si>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</si>
  <si>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</si>
  <si>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</si>
  <si>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</si>
  <si>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</si>
  <si>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</si>
  <si>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</si>
  <si>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</si>
  <si>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</si>
  <si>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</si>
  <si>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</si>
  <si>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</si>
  <si>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</si>
  <si>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</si>
  <si>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</si>
  <si>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</si>
  <si>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</si>
  <si>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</si>
  <si>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</si>
  <si>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</si>
  <si>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</si>
  <si>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</si>
  <si>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</si>
  <si>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</si>
  <si>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</si>
  <si>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</si>
  <si>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</si>
  <si>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</si>
  <si>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</si>
  <si>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</si>
  <si>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</si>
  <si>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</si>
  <si>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</si>
  <si>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</si>
  <si>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</si>
  <si>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</si>
  <si>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</si>
  <si>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</si>
  <si>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</si>
  <si>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</si>
  <si>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</si>
  <si>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</si>
  <si>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</si>
  <si>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</si>
  <si>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</si>
  <si>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</si>
  <si>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</si>
  <si>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</si>
  <si>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</si>
  <si>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</si>
  <si>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</si>
  <si>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</si>
  <si>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</si>
  <si>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</si>
  <si>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</si>
  <si>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</si>
  <si>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</si>
  <si>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</si>
  <si>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</si>
  <si>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</si>
  <si>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</si>
  <si>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</si>
  <si>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</si>
  <si>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</si>
  <si>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</si>
  <si>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</si>
  <si>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</si>
  <si>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</si>
  <si>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</si>
  <si>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</si>
  <si>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</si>
  <si>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</si>
  <si>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</si>
  <si>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</si>
  <si>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</si>
  <si>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</si>
  <si>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</si>
  <si>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</si>
  <si>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</si>
  <si>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</si>
  <si>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</si>
  <si>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</si>
  <si>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</si>
  <si>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</si>
  <si>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</si>
  <si>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</si>
  <si>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</si>
  <si>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</si>
  <si>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</si>
  <si>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</si>
  <si>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</si>
  <si>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</si>
  <si>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</si>
  <si>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</si>
  <si>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</si>
  <si>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</si>
  <si>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</si>
  <si>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</si>
  <si>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</si>
  <si>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</si>
  <si>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</si>
  <si>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</si>
  <si>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</si>
  <si>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</si>
  <si>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</si>
  <si>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</si>
  <si>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</si>
  <si>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</si>
  <si>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</si>
  <si>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</si>
  <si>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</si>
  <si>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</si>
  <si>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</si>
  <si>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</si>
  <si>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</si>
  <si>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</si>
  <si>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</si>
  <si>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</si>
  <si>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</si>
  <si>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</si>
  <si>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</si>
  <si>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</si>
  <si>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</si>
  <si>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</si>
  <si>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</si>
  <si>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</si>
  <si>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</si>
  <si>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</si>
  <si>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</si>
  <si>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</si>
  <si>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</si>
  <si>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</si>
  <si>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</si>
  <si>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</si>
  <si>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</si>
  <si>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</si>
  <si>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</si>
  <si>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</si>
  <si>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</si>
  <si>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</si>
  <si>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</si>
  <si>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</si>
  <si>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</si>
  <si>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</si>
  <si>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</si>
  <si>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</si>
  <si>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</si>
  <si>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</si>
  <si>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</si>
  <si>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</si>
  <si>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</si>
  <si>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</si>
  <si>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</si>
  <si>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</si>
  <si>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</si>
  <si>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</si>
  <si>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</si>
  <si>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</si>
  <si>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</si>
  <si>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</si>
  <si>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</si>
  <si>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</si>
  <si>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</si>
  <si>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</si>
  <si>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</si>
  <si>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</si>
  <si>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</si>
  <si>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</si>
  <si>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</si>
  <si>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</si>
  <si>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</si>
  <si>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</si>
  <si>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</si>
  <si>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</si>
  <si>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</si>
  <si>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</si>
  <si>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</si>
  <si>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</si>
  <si>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</si>
  <si>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</si>
  <si>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</si>
  <si>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</si>
  <si>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</si>
  <si>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</si>
  <si>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</si>
  <si>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</si>
  <si>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</si>
  <si>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</si>
  <si>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</si>
  <si>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</si>
  <si>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</si>
  <si>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</si>
  <si>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</si>
  <si>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</si>
  <si>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</si>
  <si>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</si>
  <si>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</si>
  <si>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</si>
  <si>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</si>
  <si>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</si>
  <si>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</si>
  <si>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</si>
  <si>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</si>
  <si>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</si>
  <si>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</si>
  <si>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</si>
  <si>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</si>
  <si>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</si>
  <si>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</si>
  <si>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</si>
  <si>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</si>
  <si>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</si>
  <si>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</si>
  <si>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</si>
  <si>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</si>
  <si>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</si>
  <si>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</si>
  <si>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</si>
  <si>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</si>
  <si>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</si>
  <si>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</si>
  <si>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</si>
  <si>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</si>
  <si>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</si>
  <si>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</si>
  <si>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</si>
  <si>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</si>
  <si>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</si>
  <si>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</si>
  <si>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</si>
  <si>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</si>
  <si>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</si>
  <si>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</si>
  <si>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</si>
  <si>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</si>
  <si>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</si>
  <si>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</si>
  <si>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</si>
  <si>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</si>
  <si>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</si>
  <si>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</si>
  <si>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</si>
  <si>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</si>
  <si>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</si>
  <si>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</si>
  <si>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</si>
  <si>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</si>
  <si>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</si>
  <si>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</si>
  <si>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</si>
  <si>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</si>
  <si>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</si>
  <si>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</si>
  <si>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</si>
  <si>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</si>
  <si>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</si>
  <si>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</si>
  <si>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</si>
  <si>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</si>
  <si>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</si>
  <si>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</si>
  <si>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</si>
  <si>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</si>
  <si>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</si>
  <si>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</si>
  <si>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</si>
  <si>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</si>
  <si>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</si>
  <si>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</si>
  <si>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</si>
  <si>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</si>
  <si>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</si>
  <si>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</si>
  <si>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</si>
  <si>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</si>
  <si>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</si>
  <si>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</si>
  <si>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</si>
  <si>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</si>
  <si>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</si>
  <si>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</si>
  <si>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</si>
  <si>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</si>
  <si>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</si>
  <si>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</si>
  <si>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</si>
  <si>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</si>
  <si>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</si>
  <si>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</si>
  <si>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</si>
  <si>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</si>
  <si>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</si>
  <si>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</si>
  <si>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</si>
  <si>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</si>
  <si>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</si>
  <si>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</si>
  <si>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</si>
  <si>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</si>
  <si>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</si>
  <si>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</si>
  <si>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</si>
  <si>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</si>
  <si>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</si>
  <si>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</si>
  <si>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</si>
  <si>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</si>
  <si>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</si>
  <si>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</si>
  <si>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</si>
  <si>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</si>
  <si>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</si>
  <si>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</si>
  <si>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</si>
  <si>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</si>
  <si>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</si>
  <si>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</si>
  <si>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</si>
  <si>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</si>
  <si>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</si>
  <si>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</si>
  <si>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</si>
  <si>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</si>
  <si>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</si>
  <si>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</si>
  <si>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</si>
  <si>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</si>
  <si>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</si>
  <si>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</si>
  <si>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</si>
  <si>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</si>
  <si>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</si>
  <si>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</si>
  <si>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</si>
  <si>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</si>
  <si>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</si>
  <si>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</si>
  <si>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</si>
  <si>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</si>
  <si>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</si>
  <si>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</si>
  <si>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</si>
  <si>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</si>
  <si>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</si>
  <si>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</si>
  <si>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</si>
  <si>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</si>
  <si>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</si>
  <si>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</si>
  <si>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</si>
  <si>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</si>
  <si>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</si>
  <si>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</si>
  <si>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</si>
  <si>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</si>
  <si>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</si>
  <si>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</si>
  <si>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</si>
  <si>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</si>
  <si>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</si>
  <si>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</si>
  <si>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</si>
  <si>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</si>
  <si>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</si>
  <si>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</si>
  <si>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</si>
  <si>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</si>
  <si>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</si>
  <si>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</si>
  <si>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</si>
  <si>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</si>
  <si>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</si>
  <si>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</si>
  <si>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</si>
  <si>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</si>
  <si>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</si>
  <si>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</si>
  <si>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</si>
  <si>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</si>
  <si>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</si>
  <si>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</si>
  <si>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</si>
  <si>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</si>
  <si>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</si>
  <si>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</si>
  <si>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</si>
  <si>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</si>
  <si>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</si>
  <si>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</si>
  <si>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</si>
  <si>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</si>
  <si>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</si>
  <si>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</si>
  <si>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</si>
  <si>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</si>
  <si>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</si>
  <si>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</si>
  <si>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</si>
  <si>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</si>
  <si>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</si>
  <si>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</si>
  <si>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</si>
  <si>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</si>
  <si>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</si>
  <si>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</si>
  <si>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</si>
  <si>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</si>
  <si>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</si>
  <si>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</si>
  <si>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</si>
  <si>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</si>
  <si>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</si>
  <si>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</si>
  <si>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</si>
  <si>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</si>
  <si>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</si>
  <si>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</si>
  <si>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</si>
  <si>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</si>
  <si>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</si>
  <si>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</si>
  <si>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</si>
  <si>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</si>
  <si>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</si>
  <si>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</si>
  <si>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</si>
  <si>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</si>
  <si>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</si>
  <si>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</si>
  <si>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</si>
  <si>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</si>
  <si>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</si>
  <si>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</si>
  <si>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</si>
  <si>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</si>
  <si>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</si>
  <si>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</si>
  <si>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</si>
  <si>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</si>
  <si>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</si>
  <si>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</si>
  <si>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</si>
  <si>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</si>
  <si>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</si>
  <si>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</si>
  <si>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</si>
  <si>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</si>
  <si>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</si>
  <si>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</si>
  <si>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</si>
  <si>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</si>
  <si>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</si>
  <si>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</si>
  <si>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</si>
  <si>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</si>
  <si>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</si>
  <si>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</si>
  <si>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</si>
  <si>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</si>
  <si>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</si>
  <si>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</si>
  <si>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</si>
  <si>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</si>
  <si>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</si>
  <si>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</si>
  <si>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</si>
  <si>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</si>
  <si>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</si>
  <si>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</si>
  <si>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</si>
  <si>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</si>
  <si>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</si>
  <si>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</si>
  <si>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</si>
  <si>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</si>
  <si>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</si>
  <si>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</si>
  <si>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</si>
  <si>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</si>
  <si>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</si>
  <si>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</si>
  <si>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</si>
  <si>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</si>
  <si>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</si>
  <si>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</si>
  <si>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</si>
  <si>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</si>
  <si>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</si>
  <si>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</si>
  <si>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</si>
  <si>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</si>
  <si>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</si>
  <si>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</si>
  <si>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</si>
  <si>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</si>
  <si>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</si>
  <si>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</si>
  <si>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</si>
  <si>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</si>
  <si>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</si>
  <si>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</si>
  <si>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</si>
  <si>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</si>
  <si>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</si>
  <si>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</si>
  <si>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</si>
  <si>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</si>
  <si>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</si>
  <si>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</si>
  <si>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</si>
  <si>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</si>
  <si>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</si>
  <si>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</si>
  <si>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</si>
  <si>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</si>
  <si>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</si>
  <si>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</si>
  <si>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</si>
  <si>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</si>
  <si>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</si>
  <si>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</si>
  <si>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</si>
  <si>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</si>
  <si>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</si>
  <si>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</si>
  <si>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</si>
  <si>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</si>
  <si>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</si>
  <si>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</si>
  <si>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</si>
  <si>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</si>
  <si>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</si>
  <si>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</si>
  <si>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</si>
  <si>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</si>
  <si>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</si>
  <si>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</si>
  <si>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</si>
  <si>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</si>
  <si>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</si>
  <si>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</si>
  <si>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</si>
  <si>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</si>
  <si>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</si>
  <si>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</si>
  <si>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</si>
  <si>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</si>
  <si>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</si>
  <si>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</si>
  <si>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</si>
  <si>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</si>
  <si>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</si>
  <si>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</si>
  <si>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</si>
  <si>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</si>
  <si>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</si>
  <si>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</si>
  <si>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</si>
  <si>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</si>
  <si>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</si>
  <si>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</si>
  <si>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</si>
  <si>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</si>
  <si>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</si>
  <si>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</si>
  <si>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</si>
  <si>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</si>
  <si>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</si>
  <si>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</si>
  <si>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</si>
  <si>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</si>
  <si>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</si>
  <si>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</si>
  <si>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</si>
  <si>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</si>
  <si>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</si>
  <si>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</si>
  <si>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</si>
  <si>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</si>
  <si>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</si>
  <si>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</si>
  <si>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</si>
  <si>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</si>
  <si>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</si>
  <si>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</si>
  <si>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</si>
  <si>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</si>
  <si>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</si>
  <si>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</si>
  <si>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</si>
  <si>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</si>
  <si>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</si>
  <si>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</si>
  <si>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</si>
  <si>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</si>
  <si>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</si>
  <si>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</si>
  <si>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</si>
  <si>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</si>
  <si>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</si>
  <si>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</si>
  <si>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</si>
  <si>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</si>
  <si>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</si>
  <si>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</si>
  <si>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</si>
  <si>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</si>
  <si>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</si>
  <si>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</si>
  <si>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</si>
  <si>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</si>
  <si>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</si>
  <si>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</si>
  <si>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</si>
  <si>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</si>
  <si>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</si>
  <si>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</si>
  <si>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</si>
  <si>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</si>
  <si>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</si>
  <si>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</si>
  <si>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</si>
  <si>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</si>
  <si>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</si>
  <si>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</si>
  <si>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</si>
  <si>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</si>
  <si>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</si>
  <si>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</si>
  <si>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</si>
  <si>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</si>
  <si>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</si>
  <si>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</si>
  <si>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</si>
  <si>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</si>
  <si>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</si>
  <si>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</si>
  <si>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</si>
  <si>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</si>
  <si>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</si>
  <si>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</si>
  <si>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</si>
  <si>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</si>
  <si>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</si>
  <si>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</si>
  <si>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</si>
  <si>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</si>
  <si>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</si>
  <si>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</si>
  <si>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</si>
  <si>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</si>
  <si>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</si>
  <si>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</si>
  <si>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</si>
  <si>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</si>
  <si>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</si>
  <si>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</si>
  <si>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</si>
  <si>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</si>
  <si>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</si>
  <si>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</si>
  <si>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</si>
  <si>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</si>
  <si>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</si>
  <si>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</si>
  <si>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</si>
  <si>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</si>
  <si>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</si>
  <si>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</si>
  <si>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</si>
  <si>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</si>
  <si>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</si>
  <si>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</si>
  <si>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</si>
  <si>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</si>
  <si>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</si>
  <si>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</si>
  <si>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</si>
  <si>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</si>
  <si>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</si>
  <si>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</si>
  <si>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</si>
  <si>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</si>
  <si>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</si>
  <si>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</si>
  <si>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</si>
  <si>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</si>
  <si>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</si>
  <si>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</si>
  <si>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</si>
  <si>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</si>
  <si>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</si>
  <si>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</si>
  <si>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</si>
  <si>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</si>
  <si>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</si>
  <si>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</si>
  <si>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</si>
  <si>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</si>
  <si>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</si>
  <si>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</si>
  <si>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</si>
  <si>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</si>
  <si>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</si>
  <si>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</si>
  <si>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</si>
  <si>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</si>
  <si>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</si>
  <si>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</si>
  <si>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</si>
  <si>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</si>
  <si>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</si>
  <si>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</si>
  <si>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</si>
  <si>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</si>
  <si>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</si>
  <si>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</si>
  <si>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</si>
  <si>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</si>
  <si>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</si>
  <si>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</si>
  <si>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</si>
  <si>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</si>
  <si>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</si>
  <si>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</si>
  <si>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</si>
  <si>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</si>
  <si>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</si>
  <si>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</si>
  <si>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</si>
  <si>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</si>
  <si>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</si>
  <si>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</si>
  <si>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</si>
  <si>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</si>
  <si>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</si>
  <si>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</si>
  <si>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</si>
  <si>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</si>
  <si>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</si>
  <si>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</si>
  <si>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</si>
  <si>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</si>
  <si>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</si>
  <si>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</si>
  <si>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</si>
  <si>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</si>
  <si>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</si>
  <si>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</si>
  <si>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</si>
  <si>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</si>
  <si>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</si>
  <si>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</si>
  <si>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</si>
  <si>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</si>
  <si>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</si>
  <si>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</si>
  <si>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</si>
  <si>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</si>
  <si>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</si>
  <si>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</si>
  <si>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</si>
  <si>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</si>
  <si>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</si>
  <si>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</si>
  <si>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</si>
  <si>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</si>
  <si>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</si>
  <si>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</si>
  <si>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</si>
  <si>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</si>
  <si>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</si>
  <si>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</si>
  <si>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</si>
  <si>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</si>
  <si>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</si>
  <si>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</si>
  <si>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</si>
  <si>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</si>
  <si>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</si>
  <si>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</si>
  <si>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</si>
  <si>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</si>
  <si>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</si>
  <si>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</si>
  <si>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</si>
  <si>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</si>
  <si>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</si>
  <si>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</si>
  <si>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</si>
  <si>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</si>
  <si>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</si>
  <si>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</si>
  <si>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</si>
  <si>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</si>
  <si>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</si>
  <si>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</si>
  <si>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</si>
  <si>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</si>
  <si>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</si>
  <si>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</si>
  <si>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</si>
  <si>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</si>
  <si>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</si>
  <si>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</si>
  <si>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</si>
  <si>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</si>
  <si>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</si>
  <si>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</si>
  <si>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</si>
  <si>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</si>
  <si>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</si>
  <si>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</si>
  <si>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</si>
  <si>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</si>
  <si>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</si>
  <si>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</si>
  <si>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</si>
  <si>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</si>
  <si>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</si>
  <si>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</si>
  <si>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</si>
  <si>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</si>
  <si>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</si>
  <si>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</si>
  <si>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</si>
  <si>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</si>
  <si>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</si>
  <si>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</si>
  <si>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</si>
  <si>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</si>
  <si>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</si>
  <si>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</si>
  <si>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</si>
  <si>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</si>
  <si>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</si>
  <si>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</si>
  <si>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</si>
  <si>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</si>
  <si>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</si>
  <si>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</si>
  <si>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</si>
  <si>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</si>
  <si>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</si>
  <si>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</si>
  <si>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</si>
  <si>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</si>
  <si>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</si>
  <si>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</si>
  <si>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</si>
  <si>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</si>
  <si>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</si>
  <si>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</si>
  <si>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</si>
  <si>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</si>
  <si>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</si>
  <si>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</si>
  <si>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</si>
  <si>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</si>
  <si>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</si>
  <si>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</si>
  <si>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</si>
  <si>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</si>
  <si>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</si>
  <si>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</si>
  <si>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</si>
  <si>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</si>
  <si>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</si>
  <si>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</si>
  <si>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</si>
  <si>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</si>
  <si>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</si>
  <si>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</si>
  <si>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</si>
  <si>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</si>
  <si>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</si>
  <si>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</si>
  <si>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</si>
  <si>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</si>
  <si>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</si>
  <si>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</si>
  <si>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</si>
  <si>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</si>
  <si>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</si>
  <si>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</si>
  <si>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</si>
  <si>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</si>
  <si>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</si>
  <si>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</si>
  <si>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</si>
  <si>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</si>
  <si>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</si>
  <si>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</si>
  <si>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</si>
  <si>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</si>
  <si>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</si>
  <si>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</si>
  <si>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</si>
  <si>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</si>
  <si>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</si>
  <si>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</si>
  <si>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</si>
  <si>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</si>
  <si>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</si>
  <si>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</si>
  <si>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</si>
  <si>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</si>
  <si>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</si>
  <si>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</si>
  <si>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</si>
  <si>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</si>
  <si>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</si>
  <si>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</si>
  <si>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</si>
  <si>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</si>
  <si>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</si>
  <si>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</si>
  <si>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</si>
  <si>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</si>
  <si>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</si>
  <si>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</si>
  <si>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</si>
  <si>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</si>
  <si>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</si>
  <si>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</si>
  <si>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</si>
  <si>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</si>
  <si>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</si>
  <si>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</si>
  <si>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</si>
  <si>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</si>
  <si>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</si>
  <si>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</si>
  <si>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</si>
  <si>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</si>
  <si>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</si>
  <si>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</si>
  <si>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</si>
  <si>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</si>
  <si>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</si>
  <si>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</si>
  <si>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</si>
  <si>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</si>
  <si>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</si>
  <si>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</si>
  <si>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</si>
  <si>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</si>
  <si>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</si>
  <si>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</si>
  <si>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</si>
  <si>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</si>
  <si>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</si>
  <si>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</si>
  <si>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</si>
  <si>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</si>
  <si>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</si>
  <si>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</si>
  <si>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</si>
  <si>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</si>
  <si>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</si>
  <si>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</si>
  <si>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</si>
  <si>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</si>
  <si>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</si>
  <si>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</si>
  <si>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</si>
  <si>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</si>
  <si>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</si>
  <si>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</si>
  <si>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</si>
  <si>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</si>
  <si>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</si>
  <si>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</si>
  <si>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</si>
  <si>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</si>
  <si>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</si>
  <si>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</si>
  <si>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</si>
  <si>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</si>
  <si>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</si>
  <si>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</si>
  <si>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</si>
  <si>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</si>
  <si>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</si>
  <si>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</si>
  <si>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</si>
  <si>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</si>
  <si>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</si>
  <si>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</si>
  <si>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</si>
  <si>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</si>
  <si>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</si>
  <si>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</si>
  <si>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</si>
  <si>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</si>
  <si>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</si>
  <si>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</si>
  <si>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</si>
  <si>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</si>
  <si>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</si>
  <si>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</si>
  <si>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</si>
  <si>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</si>
  <si>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</si>
  <si>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</si>
  <si>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</si>
  <si>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</si>
  <si>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</si>
  <si>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</si>
  <si>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</si>
  <si>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</si>
  <si>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</si>
  <si>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</si>
  <si>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</si>
  <si>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</si>
  <si>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</si>
  <si>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</si>
  <si>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</si>
  <si>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</si>
  <si>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</si>
  <si>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</si>
  <si>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</si>
  <si>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</si>
  <si>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</si>
  <si>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</si>
  <si>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</si>
  <si>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</si>
  <si>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</si>
  <si>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</si>
  <si>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</si>
  <si>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</si>
  <si>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</si>
  <si>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</si>
  <si>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</si>
  <si>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</si>
  <si>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</si>
  <si>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</si>
  <si>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</si>
  <si>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</si>
  <si>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</si>
  <si>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</si>
  <si>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</si>
  <si>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</si>
  <si>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</si>
  <si>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</si>
  <si>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</si>
  <si>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</si>
  <si>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</si>
  <si>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</si>
  <si>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</si>
  <si>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</si>
  <si>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</si>
  <si>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</si>
  <si>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</si>
  <si>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</si>
  <si>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</si>
  <si>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</si>
  <si>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</si>
  <si>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</si>
  <si>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</si>
  <si>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</si>
  <si>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</si>
  <si>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</si>
  <si>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</si>
  <si>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</si>
  <si>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</si>
  <si>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</si>
  <si>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</si>
  <si>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</si>
  <si>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</si>
  <si>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</si>
  <si>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</si>
  <si>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</si>
  <si>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</si>
  <si>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</si>
  <si>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</si>
  <si>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</si>
  <si>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</si>
  <si>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</si>
  <si>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</si>
  <si>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</si>
  <si>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</si>
  <si>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</si>
  <si>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</si>
  <si>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</si>
  <si>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</si>
  <si>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</si>
  <si>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</si>
  <si>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</si>
  <si>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</si>
  <si>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</si>
  <si>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</si>
  <si>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</si>
  <si>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</si>
  <si>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</si>
  <si>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</si>
  <si>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</si>
  <si>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</si>
  <si>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</si>
  <si>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</si>
  <si>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</si>
  <si>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</si>
  <si>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</si>
  <si>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</si>
  <si>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</si>
  <si>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</si>
  <si>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</si>
  <si>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</si>
  <si>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</si>
  <si>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</si>
  <si>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</si>
  <si>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</si>
  <si>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</si>
  <si>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</si>
  <si>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</si>
  <si>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</si>
  <si>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</si>
  <si>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</si>
  <si>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</si>
  <si>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</si>
  <si>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</si>
  <si>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</si>
  <si>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</si>
  <si>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</si>
  <si>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</si>
  <si>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</si>
  <si>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</si>
  <si>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</si>
  <si>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</si>
  <si>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</si>
  <si>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</si>
  <si>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</si>
  <si>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</si>
  <si>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</si>
  <si>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</si>
  <si>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</si>
  <si>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</si>
  <si>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</si>
  <si>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</si>
  <si>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</si>
  <si>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</si>
  <si>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</si>
  <si>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</si>
  <si>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</si>
  <si>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</si>
  <si>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</si>
  <si>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</si>
  <si>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</si>
  <si>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</si>
  <si>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</si>
  <si>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</si>
  <si>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</si>
  <si>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</si>
  <si>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</si>
  <si>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</si>
  <si>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</si>
  <si>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</si>
  <si>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</si>
  <si>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</si>
  <si>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</si>
  <si>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</si>
  <si>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</si>
  <si>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</si>
  <si>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</si>
  <si>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</si>
  <si>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</si>
  <si>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</si>
  <si>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</si>
  <si>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</si>
  <si>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</si>
  <si>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</si>
  <si>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</si>
  <si>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</si>
  <si>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</si>
  <si>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</si>
  <si>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</si>
  <si>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</si>
  <si>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</si>
  <si>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</si>
  <si>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</si>
  <si>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</si>
  <si>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</si>
  <si>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</si>
  <si>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</si>
  <si>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</si>
  <si>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</si>
  <si>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</si>
  <si>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</si>
  <si>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</si>
  <si>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</si>
  <si>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</si>
  <si>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</si>
  <si>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</si>
  <si>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</si>
  <si>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</si>
  <si>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</si>
  <si>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</si>
  <si>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</si>
  <si>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</si>
  <si>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</si>
  <si>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</si>
  <si>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</si>
  <si>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</si>
  <si>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</si>
  <si>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</si>
  <si>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</si>
  <si>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</si>
  <si>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</si>
  <si>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</si>
  <si>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</si>
  <si>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</si>
  <si>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</si>
  <si>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</si>
  <si>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</si>
  <si>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</si>
  <si>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</si>
  <si>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</si>
  <si>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</si>
  <si>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</si>
  <si>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</si>
  <si>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</si>
  <si>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</si>
  <si>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</si>
  <si>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</si>
  <si>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</si>
  <si>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</si>
  <si>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</si>
  <si>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</si>
  <si>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</si>
  <si>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</si>
  <si>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</si>
  <si>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</si>
  <si>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</si>
  <si>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</si>
  <si>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</si>
  <si>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</si>
  <si>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</si>
  <si>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</si>
  <si>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</si>
  <si>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</si>
  <si>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</si>
  <si>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</si>
  <si>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</si>
  <si>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</si>
  <si>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</si>
  <si>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</si>
  <si>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</si>
  <si>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</si>
  <si>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</si>
  <si>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</si>
  <si>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</si>
  <si>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</si>
  <si>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</si>
  <si>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</si>
  <si>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</si>
  <si>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</si>
  <si>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</si>
  <si>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</si>
  <si>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</si>
  <si>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</si>
  <si>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</si>
  <si>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</si>
  <si>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</si>
  <si>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</si>
  <si>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</si>
  <si>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</si>
  <si>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</si>
  <si>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</si>
  <si>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</si>
  <si>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</si>
  <si>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</si>
  <si>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</si>
  <si>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</si>
  <si>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</si>
  <si>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</si>
  <si>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</si>
  <si>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</si>
  <si>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</si>
  <si>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</si>
  <si>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</si>
  <si>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</si>
  <si>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</si>
  <si>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</si>
  <si>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</si>
  <si>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</si>
  <si>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</si>
  <si>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</si>
  <si>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</si>
  <si>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</si>
  <si>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</si>
  <si>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</si>
  <si>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</si>
  <si>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</si>
  <si>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</si>
  <si>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</si>
  <si>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</si>
  <si>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</si>
  <si>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</si>
  <si>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</si>
  <si>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</si>
  <si>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</si>
  <si>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</si>
  <si>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</si>
  <si>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</si>
  <si>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</si>
  <si>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</si>
  <si>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</si>
  <si>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</si>
  <si>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</si>
  <si>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</si>
  <si>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</si>
  <si>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</si>
  <si>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</si>
  <si>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</si>
  <si>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</si>
  <si>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</si>
  <si>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</si>
  <si>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</si>
  <si>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</si>
  <si>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</si>
  <si>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</si>
  <si>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</si>
  <si>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</si>
  <si>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</si>
  <si>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</si>
  <si>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</si>
  <si>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</si>
  <si>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</si>
  <si>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</si>
  <si>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</si>
  <si>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</si>
  <si>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</si>
  <si>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</si>
  <si>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</si>
  <si>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</si>
  <si>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</si>
  <si>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</si>
  <si>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</si>
  <si>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</si>
  <si>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</si>
  <si>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</si>
  <si>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</si>
  <si>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</si>
  <si>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</si>
  <si>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</si>
  <si>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</si>
  <si>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</si>
  <si>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</si>
  <si>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</si>
  <si>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</si>
  <si>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</si>
  <si>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</si>
  <si>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</si>
  <si>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</si>
  <si>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</si>
  <si>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</si>
  <si>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</si>
  <si>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</si>
  <si>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</si>
  <si>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</si>
  <si>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</si>
  <si>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</si>
  <si>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</si>
  <si>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</si>
  <si>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</si>
  <si>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</si>
  <si>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</si>
  <si>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</si>
  <si>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</si>
  <si>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</si>
  <si>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</si>
  <si>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</si>
  <si>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</si>
  <si>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</si>
  <si>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</si>
  <si>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</si>
  <si>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</si>
  <si>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</si>
  <si>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</si>
  <si>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</si>
  <si>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</si>
  <si>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</si>
  <si>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</si>
  <si>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</si>
  <si>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</si>
  <si>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</si>
  <si>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</si>
  <si>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</si>
  <si>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</si>
  <si>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</si>
  <si>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</si>
  <si>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</si>
  <si>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</si>
  <si>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</si>
  <si>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</si>
  <si>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</si>
  <si>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</si>
  <si>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</si>
  <si>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</si>
  <si>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</si>
  <si>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</si>
  <si>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</si>
  <si>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</si>
  <si>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</si>
  <si>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</si>
  <si>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</si>
  <si>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</si>
  <si>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</si>
  <si>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</si>
  <si>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</si>
  <si>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</si>
  <si>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</si>
  <si>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</si>
  <si>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</si>
  <si>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</si>
  <si>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</si>
  <si>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</si>
  <si>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</si>
  <si>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</si>
  <si>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</si>
  <si>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</si>
  <si>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</si>
  <si>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</si>
  <si>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</si>
  <si>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</si>
  <si>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</si>
  <si>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</si>
  <si>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</si>
  <si>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</si>
  <si>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</si>
  <si>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</si>
  <si>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</si>
  <si>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</si>
  <si>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</si>
  <si>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</si>
  <si>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</si>
  <si>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</si>
  <si>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</si>
  <si>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</si>
  <si>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</si>
  <si>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</si>
  <si>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</si>
  <si>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</si>
  <si>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</si>
  <si>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</si>
  <si>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</si>
  <si>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</si>
  <si>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</si>
  <si>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</si>
  <si>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</si>
  <si>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</si>
  <si>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</si>
  <si>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</si>
  <si>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</si>
  <si>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</si>
  <si>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</si>
  <si>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</si>
  <si>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</si>
  <si>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</si>
  <si>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</si>
  <si>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</si>
  <si>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</si>
  <si>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</si>
  <si>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</si>
  <si>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</si>
  <si>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</si>
  <si>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</si>
  <si>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</si>
  <si>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</si>
  <si>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</si>
  <si>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</si>
  <si>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</si>
  <si>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</si>
  <si>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</si>
  <si>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</si>
  <si>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</si>
  <si>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</si>
  <si>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</si>
  <si>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</si>
  <si>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</si>
  <si>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</si>
  <si>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</si>
  <si>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</si>
  <si>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</si>
  <si>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</si>
  <si>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</si>
  <si>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</si>
  <si>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</si>
  <si>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</si>
  <si>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</si>
  <si>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</si>
  <si>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</si>
  <si>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</si>
  <si>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</si>
  <si>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</si>
  <si>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</si>
  <si>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</si>
  <si>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</si>
  <si>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</si>
  <si>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</si>
  <si>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</si>
  <si>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</si>
  <si>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</si>
  <si>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</si>
  <si>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</si>
  <si>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</si>
  <si>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</si>
  <si>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</si>
  <si>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</si>
  <si>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</si>
  <si>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</si>
  <si>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</si>
  <si>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</si>
  <si>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</si>
  <si>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</si>
  <si>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</si>
  <si>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</si>
  <si>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</si>
  <si>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</si>
  <si>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</si>
  <si>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</si>
  <si>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</si>
  <si>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</si>
  <si>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</si>
  <si>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</si>
  <si>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</si>
  <si>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</si>
  <si>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</si>
  <si>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</si>
  <si>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</si>
  <si>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</si>
  <si>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</si>
  <si>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</si>
  <si>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</si>
  <si>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</si>
  <si>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</si>
  <si>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</si>
  <si>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</si>
  <si>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</si>
  <si>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</si>
  <si>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</si>
  <si>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</si>
  <si>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</si>
  <si>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</si>
  <si>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</si>
  <si>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</si>
  <si>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</si>
  <si>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</si>
  <si>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</si>
  <si>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</si>
  <si>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</si>
  <si>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</si>
  <si>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</si>
  <si>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</si>
  <si>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</si>
  <si>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</si>
  <si>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</si>
  <si>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</si>
  <si>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</si>
  <si>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</si>
  <si>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</si>
  <si>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</si>
  <si>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</si>
  <si>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</si>
  <si>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</si>
  <si>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</si>
  <si>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</si>
  <si>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</si>
  <si>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</si>
  <si>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</si>
  <si>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</si>
  <si>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</si>
  <si>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</si>
  <si>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</si>
  <si>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</si>
  <si>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</si>
  <si>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</si>
  <si>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</si>
  <si>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</si>
  <si>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</si>
  <si>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</si>
  <si>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</si>
  <si>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</si>
  <si>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</si>
  <si>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</si>
  <si>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</si>
  <si>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</si>
  <si>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</si>
  <si>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</si>
  <si>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</si>
  <si>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</si>
  <si>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</si>
  <si>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</si>
  <si>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</si>
  <si>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</si>
  <si>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</si>
  <si>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</si>
  <si>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</si>
  <si>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</si>
  <si>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</si>
  <si>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</si>
  <si>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</si>
  <si>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</si>
  <si>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</si>
  <si>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</si>
  <si>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</si>
  <si>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</si>
  <si>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</si>
  <si>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</si>
  <si>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</si>
  <si>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</si>
  <si>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</si>
  <si>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</si>
  <si>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</si>
  <si>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</si>
  <si>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</si>
  <si>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</si>
  <si>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</si>
  <si>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</si>
  <si>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</si>
  <si>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</si>
  <si>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</si>
  <si>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</si>
  <si>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</si>
  <si>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</si>
  <si>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</si>
  <si>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</si>
  <si>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</si>
  <si>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</si>
  <si>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</si>
  <si>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</si>
  <si>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</si>
  <si>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</si>
  <si>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</si>
  <si>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</si>
  <si>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</si>
  <si>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</si>
  <si>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</si>
  <si>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</si>
  <si>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</si>
  <si>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</si>
  <si>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</si>
  <si>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</si>
  <si>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</si>
  <si>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</si>
  <si>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</si>
  <si>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</si>
  <si>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</si>
  <si>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</si>
  <si>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</si>
  <si>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</si>
  <si>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</si>
  <si>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</si>
  <si>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</si>
  <si>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</si>
  <si>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</si>
  <si>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</si>
  <si>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</si>
  <si>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</si>
  <si>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</si>
  <si>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</si>
  <si>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</si>
  <si>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</si>
  <si>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</si>
  <si>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</si>
  <si>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</si>
  <si>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</si>
  <si>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</si>
  <si>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</si>
  <si>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</si>
  <si>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</si>
  <si>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</si>
  <si>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</si>
  <si>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</si>
  <si>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</si>
  <si>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</si>
  <si>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</si>
  <si>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</si>
  <si>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</si>
  <si>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</si>
  <si>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</si>
  <si>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</si>
  <si>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</si>
  <si>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</si>
  <si>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</si>
  <si>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</si>
  <si>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</si>
  <si>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</si>
  <si>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</si>
  <si>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</si>
  <si>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</si>
  <si>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</si>
  <si>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</si>
  <si>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</si>
  <si>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</si>
  <si>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</si>
  <si>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</si>
  <si>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</si>
  <si>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</si>
  <si>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</si>
  <si>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</si>
  <si>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</si>
  <si>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</si>
  <si>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</si>
  <si>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</si>
  <si>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</si>
  <si>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</si>
  <si>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</si>
  <si>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</si>
  <si>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</si>
  <si>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</si>
  <si>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</si>
  <si>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</si>
  <si>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</si>
  <si>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</si>
  <si>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</si>
  <si>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</si>
  <si>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</si>
  <si>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</si>
  <si>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</si>
  <si>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</si>
  <si>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</si>
  <si>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</si>
  <si>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</si>
  <si>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</si>
  <si>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</si>
  <si>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</si>
  <si>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</si>
  <si>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</si>
  <si>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</si>
  <si>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</si>
  <si>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</si>
  <si>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</si>
  <si>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</si>
  <si>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</si>
  <si>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</si>
  <si>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</si>
  <si>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</si>
  <si>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</si>
  <si>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</si>
  <si>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</si>
  <si>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</si>
  <si>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</si>
  <si>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</si>
  <si>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</si>
  <si>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</si>
  <si>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</si>
  <si>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</si>
  <si>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</si>
  <si>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</si>
  <si>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</si>
  <si>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</si>
  <si>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</si>
  <si>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</si>
  <si>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</si>
  <si>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</si>
  <si>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</si>
  <si>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</si>
  <si>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</si>
  <si>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</si>
  <si>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</si>
  <si>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</si>
  <si>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</si>
  <si>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</si>
  <si>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</si>
  <si>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</si>
  <si>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</si>
  <si>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</si>
  <si>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</si>
  <si>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</si>
  <si>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</si>
  <si>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</si>
  <si>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</si>
  <si>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</si>
  <si>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</si>
  <si>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</si>
  <si>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</si>
  <si>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</si>
  <si>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</si>
  <si>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</si>
  <si>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</si>
  <si>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</si>
  <si>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</si>
  <si>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</si>
  <si>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</si>
  <si>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</si>
  <si>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</si>
  <si>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</si>
  <si>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</si>
  <si>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</si>
  <si>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</si>
  <si>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</si>
  <si>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</si>
  <si>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</si>
  <si>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</si>
  <si>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</si>
  <si>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</si>
  <si>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</si>
  <si>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</si>
  <si>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</si>
  <si>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</si>
  <si>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</si>
  <si>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</si>
  <si>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</si>
  <si>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</si>
  <si>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</si>
  <si>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</si>
  <si>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</si>
  <si>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</si>
  <si>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</si>
  <si>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</si>
  <si>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</si>
  <si>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</si>
  <si>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</si>
  <si>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</si>
  <si>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</si>
  <si>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</si>
  <si>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</si>
  <si>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</si>
  <si>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</si>
  <si>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</si>
  <si>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</si>
  <si>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</si>
  <si>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</si>
  <si>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</si>
  <si>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</si>
  <si>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</si>
  <si>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</si>
  <si>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</si>
  <si>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</si>
  <si>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</si>
  <si>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</si>
  <si>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</si>
  <si>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</si>
  <si>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</si>
  <si>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</si>
  <si>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</si>
  <si>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</si>
  <si>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</si>
  <si>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</si>
  <si>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</si>
  <si>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</si>
  <si>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</si>
  <si>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</si>
  <si>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</si>
  <si>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</si>
  <si>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</si>
  <si>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</si>
  <si>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</si>
  <si>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</si>
  <si>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</si>
  <si>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</si>
  <si>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</si>
  <si>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</si>
  <si>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</si>
  <si>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</si>
  <si>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</si>
  <si>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</si>
  <si>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</si>
  <si>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</si>
  <si>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</si>
  <si>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</si>
  <si>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</si>
  <si>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</si>
  <si>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</si>
  <si>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</si>
  <si>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</si>
  <si>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</si>
  <si>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</si>
  <si>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</si>
  <si>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</si>
  <si>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</si>
  <si>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</si>
  <si>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</si>
  <si>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</si>
  <si>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</si>
  <si>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</si>
  <si>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</si>
  <si>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</si>
  <si>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</si>
  <si>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</si>
  <si>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</si>
  <si>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</si>
  <si>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</si>
  <si>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</si>
  <si>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</si>
  <si>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</si>
  <si>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</si>
  <si>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</si>
  <si>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</si>
  <si>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</si>
  <si>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</si>
  <si>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</si>
  <si>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</si>
  <si>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</si>
  <si>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</si>
  <si>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</si>
  <si>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</si>
  <si>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</si>
  <si>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</si>
  <si>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</si>
  <si>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</si>
  <si>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</si>
  <si>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</si>
  <si>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</si>
  <si>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</si>
  <si>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</si>
  <si>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</si>
  <si>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</si>
  <si>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</si>
  <si>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</si>
  <si>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</si>
  <si>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</si>
  <si>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</si>
  <si>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</si>
  <si>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</si>
  <si>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</si>
  <si>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</si>
  <si>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</si>
  <si>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</si>
  <si>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</si>
  <si>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</si>
  <si>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</si>
  <si>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</si>
  <si>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</si>
  <si>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</si>
  <si>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</si>
  <si>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</si>
  <si>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</si>
  <si>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</si>
  <si>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</si>
  <si>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</si>
  <si>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</si>
  <si>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</si>
  <si>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</si>
  <si>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</si>
  <si>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</si>
  <si>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</si>
  <si>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</si>
  <si>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</si>
  <si>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</si>
  <si>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</si>
  <si>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</si>
  <si>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</si>
  <si>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</si>
  <si>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</si>
  <si>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</si>
  <si>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</si>
  <si>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</si>
  <si>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</si>
  <si>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</si>
  <si>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</si>
  <si>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</si>
  <si>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</si>
  <si>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</si>
  <si>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</si>
  <si>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</si>
  <si>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</si>
  <si>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</si>
  <si>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</si>
  <si>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</si>
  <si>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</si>
  <si>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</si>
  <si>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</si>
  <si>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</si>
  <si>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</si>
  <si>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</si>
  <si>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</si>
  <si>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</si>
  <si>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</si>
  <si>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</si>
  <si>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</si>
  <si>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</si>
  <si>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</si>
  <si>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</si>
  <si>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</si>
  <si>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</si>
  <si>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</si>
  <si>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</si>
  <si>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</si>
  <si>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</si>
  <si>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</si>
  <si>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</si>
  <si>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</si>
  <si>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</si>
  <si>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</si>
  <si>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</si>
  <si>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</si>
  <si>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</si>
  <si>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</si>
  <si>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</si>
  <si>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</si>
  <si>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</si>
  <si>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</si>
  <si>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</si>
  <si>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</si>
  <si>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</si>
  <si>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</si>
  <si>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</si>
  <si>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</si>
  <si>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</si>
  <si>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</si>
  <si>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</si>
  <si>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</si>
  <si>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</si>
  <si>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</si>
  <si>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</si>
  <si>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</si>
  <si>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</si>
  <si>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</si>
  <si>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</si>
  <si>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</si>
  <si>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</si>
  <si>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</si>
  <si>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</si>
  <si>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</si>
  <si>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</si>
  <si>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</si>
  <si>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</si>
  <si>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</si>
  <si>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</si>
  <si>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</si>
  <si>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</si>
  <si>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</si>
  <si>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</si>
  <si>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</si>
  <si>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</si>
  <si>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</si>
  <si>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</si>
  <si>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</si>
  <si>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</si>
  <si>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</si>
  <si>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</si>
  <si>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</si>
  <si>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</si>
  <si>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</si>
  <si>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</si>
  <si>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</si>
  <si>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</si>
  <si>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</si>
  <si>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</si>
  <si>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</si>
  <si>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</si>
  <si>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</si>
  <si>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</si>
  <si>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</si>
  <si>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</si>
  <si>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</si>
  <si>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</si>
  <si>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</si>
  <si>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</si>
  <si>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</si>
  <si>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</si>
  <si>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</si>
  <si>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</si>
  <si>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</si>
  <si>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</si>
  <si>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</si>
  <si>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</si>
  <si>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</si>
  <si>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</si>
  <si>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</si>
  <si>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</si>
  <si>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</si>
  <si>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</si>
  <si>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</si>
  <si>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</si>
  <si>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</si>
  <si>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</si>
  <si>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</si>
  <si>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</si>
  <si>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</si>
  <si>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</si>
  <si>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</si>
  <si>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</si>
  <si>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</si>
  <si>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</si>
  <si>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</si>
  <si>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</si>
  <si>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</si>
  <si>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</si>
  <si>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</si>
  <si>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</si>
  <si>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</si>
  <si>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</si>
  <si>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</si>
  <si>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</si>
  <si>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</si>
  <si>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</si>
  <si>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</si>
  <si>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</si>
  <si>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</si>
  <si>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</si>
  <si>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</si>
  <si>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</si>
  <si>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</si>
  <si>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</si>
  <si>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</si>
  <si>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</si>
  <si>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</si>
  <si>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</si>
  <si>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</si>
  <si>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</si>
  <si>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</si>
  <si>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</si>
  <si>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</si>
  <si>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</si>
  <si>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</si>
  <si>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</si>
  <si>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</si>
  <si>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</si>
  <si>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</si>
  <si>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</si>
  <si>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</si>
  <si>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</si>
  <si>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</si>
  <si>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</si>
  <si>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</si>
  <si>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</si>
  <si>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</si>
  <si>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</si>
  <si>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</si>
  <si>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</si>
  <si>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</si>
  <si>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</si>
  <si>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</si>
  <si>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</si>
  <si>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</si>
  <si>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</si>
  <si>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</si>
  <si>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</si>
  <si>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</si>
  <si>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</si>
  <si>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</si>
  <si>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</si>
  <si>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</si>
  <si>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</si>
  <si>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</si>
  <si>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</si>
  <si>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</si>
  <si>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</si>
  <si>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</si>
  <si>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</si>
  <si>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</si>
  <si>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</si>
  <si>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</si>
  <si>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</si>
  <si>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</si>
  <si>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</si>
  <si>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</si>
  <si>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</si>
  <si>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</si>
  <si>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</si>
  <si>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</si>
  <si>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</si>
  <si>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</si>
  <si>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</si>
  <si>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</si>
  <si>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</si>
  <si>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</si>
  <si>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</si>
  <si>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</si>
  <si>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</si>
  <si>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</si>
  <si>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</si>
  <si>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</si>
  <si>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</si>
  <si>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</si>
  <si>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</si>
  <si>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</si>
  <si>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</si>
  <si>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</si>
  <si>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</si>
  <si>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</si>
  <si>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</si>
  <si>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</si>
  <si>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</si>
  <si>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</si>
  <si>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</si>
  <si>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</si>
  <si>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</si>
  <si>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</si>
  <si>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</si>
  <si>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</si>
  <si>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</si>
  <si>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</si>
  <si>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</si>
  <si>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</si>
  <si>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</si>
  <si>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</si>
  <si>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</si>
  <si>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</si>
  <si>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</si>
  <si>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</si>
  <si>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</si>
  <si>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</si>
  <si>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</si>
  <si>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</si>
  <si>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</si>
  <si>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</si>
  <si>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</si>
  <si>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</si>
  <si>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</si>
  <si>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</si>
  <si>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</si>
  <si>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</si>
  <si>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</si>
  <si>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</si>
  <si>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</si>
  <si>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</si>
  <si>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</si>
  <si>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</si>
  <si>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</si>
  <si>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</si>
  <si>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</si>
  <si>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</si>
  <si>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</si>
  <si>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</si>
  <si>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</si>
  <si>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</si>
  <si>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</si>
  <si>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</si>
  <si>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</si>
  <si>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</si>
  <si>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</si>
  <si>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</si>
  <si>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</si>
  <si>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</si>
  <si>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</si>
  <si>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</si>
  <si>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</si>
  <si>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</si>
  <si>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</si>
  <si>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</si>
  <si>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</si>
  <si>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</si>
  <si>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</si>
  <si>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</si>
  <si>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</si>
  <si>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</si>
  <si>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</si>
  <si>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</si>
  <si>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</si>
  <si>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</si>
  <si>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</si>
  <si>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</si>
  <si>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</si>
  <si>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</si>
  <si>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</si>
  <si>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</si>
  <si>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</si>
  <si>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</si>
  <si>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</si>
  <si>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</si>
  <si>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</si>
  <si>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</si>
  <si>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</si>
  <si>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</si>
  <si>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</si>
  <si>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</si>
  <si>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</si>
  <si>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</si>
  <si>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</si>
  <si>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</si>
  <si>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</si>
  <si>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</si>
  <si>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</si>
  <si>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</si>
  <si>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</si>
  <si>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</si>
  <si>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</si>
  <si>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</si>
  <si>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</si>
  <si>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</si>
  <si>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</si>
  <si>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</si>
  <si>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</si>
  <si>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</si>
  <si>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</si>
  <si>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</si>
  <si>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</si>
  <si>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</si>
  <si>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</si>
  <si>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</si>
  <si>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</si>
  <si>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</si>
  <si>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</si>
  <si>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</si>
  <si>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</si>
  <si>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</si>
  <si>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</si>
  <si>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</si>
  <si>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</si>
  <si>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</si>
  <si>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</si>
  <si>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</si>
  <si>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</si>
  <si>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</si>
  <si>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</si>
  <si>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</si>
  <si>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</si>
  <si>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</si>
  <si>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</si>
  <si>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</si>
  <si>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</si>
  <si>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</si>
  <si>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</si>
  <si>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</si>
  <si>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</si>
  <si>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</si>
  <si>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</si>
  <si>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</si>
  <si>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</si>
  <si>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</si>
  <si>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</si>
  <si>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</si>
  <si>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</si>
  <si>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</si>
  <si>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</si>
  <si>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</si>
  <si>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</si>
  <si>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</si>
  <si>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</si>
  <si>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</si>
  <si>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</si>
  <si>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</si>
  <si>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</si>
  <si>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</si>
  <si>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</si>
  <si>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</si>
  <si>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</si>
  <si>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</si>
  <si>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</si>
  <si>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</si>
  <si>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</si>
  <si>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</si>
  <si>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</si>
  <si>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</si>
  <si>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</si>
  <si>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</si>
  <si>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</si>
  <si>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</si>
  <si>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</si>
  <si>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</si>
  <si>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</si>
  <si>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</si>
  <si>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</si>
  <si>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</si>
  <si>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</si>
  <si>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</si>
  <si>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</si>
  <si>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</si>
  <si>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</si>
  <si>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</si>
  <si>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</si>
  <si>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</si>
  <si>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</si>
  <si>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</si>
  <si>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</si>
  <si>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</si>
  <si>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</si>
  <si>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</si>
  <si>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</si>
  <si>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</si>
  <si>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</si>
  <si>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</si>
  <si>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</si>
  <si>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</si>
  <si>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</si>
  <si>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</si>
  <si>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</si>
  <si>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</si>
  <si>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</si>
  <si>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</si>
  <si>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</si>
  <si>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</si>
  <si>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</si>
  <si>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</si>
  <si>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</si>
  <si>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</si>
  <si>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</si>
  <si>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</si>
  <si>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</si>
  <si>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</si>
  <si>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</si>
  <si>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</si>
  <si>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</si>
  <si>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</si>
  <si>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</si>
  <si>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</si>
  <si>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</si>
  <si>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</si>
  <si>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</si>
  <si>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</si>
  <si>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</si>
  <si>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</si>
  <si>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</si>
  <si>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</si>
  <si>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</si>
  <si>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</si>
  <si>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</si>
  <si>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</si>
  <si>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</si>
  <si>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</si>
  <si>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</si>
  <si>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</si>
  <si>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</si>
  <si>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</si>
  <si>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</si>
  <si>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</si>
  <si>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</si>
  <si>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</si>
  <si>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</si>
  <si>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</si>
  <si>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</si>
  <si>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</si>
  <si>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</si>
  <si>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</si>
  <si>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</si>
  <si>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</si>
  <si>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</si>
  <si>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</si>
  <si>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</si>
  <si>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</si>
  <si>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</si>
  <si>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</si>
  <si>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</si>
  <si>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</si>
  <si>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</si>
  <si>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</si>
  <si>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</si>
  <si>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</si>
  <si>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</si>
  <si>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</si>
  <si>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</si>
  <si>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</si>
  <si>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</si>
  <si>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</si>
  <si>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</si>
  <si>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</si>
  <si>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</si>
  <si>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</si>
  <si>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</si>
  <si>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</si>
  <si>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</si>
  <si>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</si>
  <si>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</si>
  <si>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</si>
  <si>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</si>
  <si>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</si>
  <si>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</si>
  <si>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</si>
  <si>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</si>
  <si>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</si>
  <si>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</si>
  <si>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</si>
  <si>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</si>
  <si>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</si>
  <si>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</si>
  <si>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</si>
  <si>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</si>
  <si>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</si>
  <si>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</si>
  <si>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</si>
  <si>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</si>
  <si>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</si>
  <si>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</si>
  <si>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</si>
  <si>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</si>
  <si>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</si>
  <si>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</si>
  <si>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</si>
  <si>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</si>
  <si>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</si>
  <si>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</si>
  <si>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</si>
  <si>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</si>
  <si>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</si>
  <si>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</si>
  <si>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</si>
  <si>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</si>
  <si>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</si>
  <si>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</si>
  <si>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</si>
  <si>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</si>
  <si>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</si>
  <si>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</si>
  <si>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</si>
  <si>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</si>
  <si>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</si>
  <si>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</si>
  <si>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</si>
  <si>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</si>
  <si>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</si>
  <si>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</si>
  <si>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</si>
  <si>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</si>
  <si>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</si>
  <si>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</si>
  <si>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</si>
  <si>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</si>
  <si>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</si>
  <si>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</si>
  <si>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</si>
  <si>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</si>
  <si>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</si>
  <si>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</si>
  <si>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</si>
  <si>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</si>
  <si>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</si>
  <si>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</si>
  <si>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</si>
  <si>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</si>
  <si>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</si>
  <si>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</si>
  <si>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</si>
  <si>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</si>
  <si>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</si>
  <si>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</si>
  <si>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</si>
  <si>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</si>
  <si>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</si>
  <si>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</si>
  <si>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</si>
  <si>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</si>
  <si>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</si>
  <si>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</si>
  <si>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</si>
  <si>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</si>
  <si>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</si>
  <si>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</si>
  <si>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</si>
  <si>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</si>
  <si>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</si>
  <si>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</si>
  <si>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</si>
  <si>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</si>
  <si>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</si>
  <si>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</si>
  <si>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</si>
  <si>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</si>
  <si>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</si>
  <si>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</si>
  <si>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</si>
  <si>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</si>
  <si>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</si>
  <si>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</si>
  <si>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</si>
  <si>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</si>
  <si>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</si>
  <si>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</si>
  <si>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</si>
  <si>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</si>
  <si>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</si>
  <si>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</si>
  <si>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</si>
  <si>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</si>
  <si>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</si>
  <si>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</si>
  <si>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</si>
  <si>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</si>
  <si>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</si>
  <si>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</si>
  <si>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</si>
  <si>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</si>
  <si>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</si>
  <si>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</si>
  <si>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</si>
  <si>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</si>
  <si>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</si>
  <si>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</si>
  <si>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</si>
  <si>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</si>
  <si>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</si>
  <si>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</si>
  <si>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</si>
  <si>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</si>
  <si>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</si>
  <si>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</si>
  <si>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</si>
  <si>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</si>
  <si>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</si>
  <si>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</si>
  <si>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</si>
  <si>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</si>
  <si>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</si>
  <si>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</si>
  <si>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</si>
  <si>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</si>
  <si>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</si>
  <si>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</si>
  <si>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</si>
  <si>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</si>
  <si>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</si>
  <si>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</si>
  <si>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</si>
  <si>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</si>
  <si>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</si>
  <si>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</si>
  <si>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</si>
  <si>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</si>
  <si>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</si>
  <si>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</si>
  <si>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</si>
  <si>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</si>
  <si>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</si>
  <si>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</si>
  <si>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</si>
  <si>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</si>
  <si>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</si>
  <si>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</si>
  <si>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</si>
  <si>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</si>
  <si>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</si>
  <si>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</si>
  <si>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</si>
  <si>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</si>
  <si>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</si>
  <si>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</si>
  <si>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</si>
  <si>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</si>
  <si>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</si>
  <si>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</si>
  <si>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</si>
  <si>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</si>
  <si>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</si>
  <si>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</si>
  <si>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</si>
  <si>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</si>
  <si>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</si>
  <si>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</si>
  <si>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</si>
  <si>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</si>
  <si>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</si>
  <si>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</si>
  <si>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</si>
  <si>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</si>
  <si>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</si>
  <si>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</si>
  <si>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</si>
  <si>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</si>
  <si>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</si>
  <si>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</si>
  <si>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</si>
  <si>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</si>
  <si>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</si>
  <si>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</si>
  <si>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</si>
  <si>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</si>
  <si>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</si>
  <si>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</si>
  <si>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</si>
  <si>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</si>
  <si>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</si>
  <si>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</si>
  <si>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</si>
  <si>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</si>
  <si>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</si>
  <si>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</si>
  <si>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</si>
  <si>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</si>
  <si>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</si>
  <si>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</si>
  <si>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</si>
  <si>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</si>
  <si>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</si>
  <si>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</si>
  <si>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</si>
  <si>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</si>
  <si>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</si>
  <si>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</si>
  <si>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</si>
  <si>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</si>
  <si>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</si>
  <si>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</si>
  <si>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</si>
  <si>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</si>
  <si>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</si>
  <si>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</si>
  <si>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</si>
  <si>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</si>
  <si>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</si>
  <si>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</si>
  <si>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</si>
  <si>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</si>
  <si>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</si>
  <si>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</si>
  <si>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</si>
  <si>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</si>
  <si>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</si>
  <si>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</si>
  <si>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</si>
  <si>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</si>
  <si>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</si>
  <si>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</si>
  <si>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</si>
  <si>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</si>
  <si>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</si>
  <si>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</si>
  <si>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</si>
  <si>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</si>
  <si>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</si>
  <si>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</si>
  <si>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</si>
  <si>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</si>
  <si>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</si>
  <si>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</si>
  <si>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</si>
  <si>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</si>
  <si>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</si>
  <si>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</si>
  <si>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</si>
  <si>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</si>
  <si>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</si>
  <si>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</si>
  <si>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</si>
  <si>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</si>
  <si>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</si>
  <si>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</si>
  <si>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</si>
  <si>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</si>
  <si>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</si>
  <si>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</si>
  <si>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</si>
  <si>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</si>
  <si>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</si>
  <si>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</si>
  <si>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</si>
  <si>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</si>
  <si>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</si>
  <si>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</si>
  <si>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</si>
  <si>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</si>
  <si>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</si>
  <si>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</si>
  <si>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</si>
  <si>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</si>
  <si>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</si>
  <si>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</si>
  <si>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</si>
  <si>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</si>
  <si>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</si>
  <si>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</si>
  <si>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</si>
  <si>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</si>
  <si>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</si>
  <si>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</si>
  <si>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</si>
  <si>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</si>
  <si>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</si>
  <si>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</si>
  <si>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</si>
  <si>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</si>
  <si>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</si>
  <si>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</si>
  <si>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</si>
  <si>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</si>
  <si>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</si>
  <si>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</si>
  <si>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</si>
  <si>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</si>
  <si>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</si>
  <si>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</si>
  <si>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</si>
  <si>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</si>
  <si>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</si>
  <si>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</si>
  <si>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</si>
  <si>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</si>
  <si>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</si>
  <si>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</si>
  <si>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</si>
  <si>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</si>
  <si>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</si>
  <si>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</si>
  <si>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</si>
  <si>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</si>
  <si>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</si>
  <si>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</si>
  <si>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</si>
  <si>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</si>
  <si>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</si>
  <si>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</si>
  <si>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</si>
  <si>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</si>
  <si>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</si>
  <si>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</si>
  <si>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</si>
  <si>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</si>
  <si>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</si>
  <si>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</si>
  <si>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</si>
  <si>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</si>
  <si>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</si>
  <si>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</si>
  <si>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</si>
  <si>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</si>
  <si>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</si>
  <si>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</si>
  <si>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</si>
  <si>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</si>
  <si>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</si>
  <si>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</si>
  <si>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</si>
  <si>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</si>
  <si>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</si>
  <si>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</si>
  <si>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</si>
  <si>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</si>
  <si>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</si>
  <si>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</si>
  <si>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</si>
  <si>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</si>
  <si>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</si>
  <si>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</si>
  <si>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</si>
  <si>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</si>
  <si>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</si>
  <si>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</si>
  <si>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</si>
  <si>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</si>
  <si>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</si>
  <si>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</si>
  <si>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</si>
  <si>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</si>
  <si>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</si>
  <si>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</si>
  <si>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</si>
  <si>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</si>
  <si>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</si>
  <si>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</si>
  <si>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</si>
  <si>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</si>
  <si>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</si>
  <si>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</si>
  <si>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</si>
  <si>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</si>
  <si>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</si>
  <si>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</si>
  <si>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</si>
  <si>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</si>
  <si>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</si>
  <si>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</si>
  <si>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</si>
  <si>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</si>
  <si>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</si>
  <si>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</si>
  <si>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</si>
  <si>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</si>
  <si>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</si>
  <si>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</si>
  <si>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</si>
  <si>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</si>
  <si>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</si>
  <si>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</si>
  <si>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</si>
  <si>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</si>
  <si>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</si>
  <si>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</si>
  <si>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</si>
  <si>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</si>
  <si>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</si>
  <si>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</si>
  <si>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</si>
  <si>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</si>
  <si>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</si>
  <si>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</si>
  <si>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</si>
  <si>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</si>
  <si>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</si>
  <si>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</si>
  <si>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</si>
  <si>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</si>
  <si>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</si>
  <si>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</si>
  <si>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</si>
  <si>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</si>
  <si>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</si>
  <si>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</si>
  <si>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</si>
  <si>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</si>
  <si>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</si>
  <si>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</si>
  <si>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</si>
  <si>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</si>
  <si>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</si>
  <si>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</si>
  <si>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</si>
  <si>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</si>
  <si>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</si>
  <si>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</si>
  <si>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</si>
  <si>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</si>
  <si>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</si>
  <si>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</si>
  <si>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</si>
  <si>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</si>
  <si>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</si>
  <si>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</si>
  <si>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</si>
  <si>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</si>
  <si>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</si>
  <si>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</si>
  <si>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</si>
  <si>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</si>
  <si>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</si>
  <si>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</si>
  <si>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</si>
  <si>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</si>
  <si>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</si>
  <si>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</si>
  <si>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</si>
  <si>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</si>
  <si>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</si>
  <si>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</si>
  <si>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</si>
  <si>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</si>
  <si>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</si>
  <si>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</si>
  <si>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</si>
  <si>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</si>
  <si>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</si>
  <si>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</si>
  <si>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</si>
  <si>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</si>
  <si>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</si>
  <si>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</si>
  <si>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</si>
  <si>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</si>
  <si>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</si>
  <si>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</si>
  <si>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</si>
  <si>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</si>
  <si>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</si>
  <si>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</si>
  <si>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</si>
  <si>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</si>
  <si>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</si>
  <si>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</si>
  <si>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</si>
  <si>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</si>
  <si>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</si>
  <si>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</si>
  <si>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</si>
  <si>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</si>
  <si>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</si>
  <si>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</si>
  <si>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</si>
  <si>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</si>
  <si>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</si>
  <si>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</si>
  <si>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</si>
  <si>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</si>
  <si>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</si>
  <si>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</si>
  <si>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</si>
  <si>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</si>
  <si>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</si>
  <si>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</si>
  <si>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</si>
  <si>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</si>
  <si>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</si>
  <si>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</si>
  <si>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</si>
  <si>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</si>
  <si>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</si>
  <si>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</si>
  <si>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</si>
  <si>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</si>
  <si>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</si>
  <si>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</si>
  <si>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</si>
  <si>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</si>
  <si>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</si>
  <si>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</si>
  <si>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</si>
  <si>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</si>
  <si>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</si>
  <si>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</si>
  <si>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</si>
  <si>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</si>
  <si>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</si>
  <si>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</si>
  <si>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</si>
  <si>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</si>
  <si>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</si>
  <si>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</si>
  <si>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</si>
  <si>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</si>
  <si>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</si>
  <si>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</si>
  <si>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</si>
  <si>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</si>
  <si>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</si>
  <si>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</si>
  <si>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</si>
  <si>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</si>
  <si>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</si>
  <si>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</si>
  <si>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</si>
  <si>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</si>
  <si>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</si>
  <si>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</si>
  <si>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</si>
  <si>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</si>
  <si>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</si>
  <si>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</si>
  <si>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</si>
  <si>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</si>
  <si>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</si>
  <si>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</si>
  <si>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</si>
  <si>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</si>
  <si>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</si>
  <si>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</si>
  <si>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</si>
  <si>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</si>
  <si>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</si>
  <si>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</si>
  <si>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</si>
  <si>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</si>
  <si>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</si>
  <si>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</si>
  <si>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</si>
  <si>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</si>
  <si>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</si>
  <si>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</si>
  <si>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</si>
  <si>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</si>
  <si>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</si>
  <si>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</si>
  <si>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</si>
  <si>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</si>
  <si>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</si>
  <si>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</si>
  <si>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</si>
  <si>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</si>
  <si>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</si>
  <si>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</si>
  <si>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</si>
  <si>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</si>
  <si>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</si>
  <si>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</si>
  <si>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</si>
  <si>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</si>
  <si>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</si>
  <si>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</si>
  <si>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</si>
  <si>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</si>
  <si>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</si>
  <si>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</si>
  <si>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</si>
  <si>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</si>
  <si>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</si>
  <si>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</si>
  <si>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</si>
  <si>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</si>
  <si>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</si>
  <si>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</si>
  <si>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</si>
  <si>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</si>
  <si>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</si>
  <si>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</si>
  <si>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</si>
  <si>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</si>
  <si>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</si>
  <si>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</si>
  <si>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</si>
  <si>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</si>
  <si>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</si>
  <si>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</si>
  <si>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</si>
  <si>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</si>
  <si>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</si>
  <si>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</si>
  <si>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</si>
  <si>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</si>
  <si>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</si>
  <si>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</si>
  <si>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</si>
  <si>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</si>
  <si>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</si>
  <si>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</si>
  <si>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</si>
  <si>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</si>
  <si>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</si>
  <si>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</si>
  <si>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</si>
  <si>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</si>
  <si>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</si>
  <si>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</si>
  <si>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</si>
  <si>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</si>
  <si>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</si>
  <si>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</si>
  <si>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</si>
  <si>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</si>
  <si>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</si>
  <si>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</si>
  <si>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</si>
  <si>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</si>
  <si>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</si>
  <si>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</si>
  <si>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</si>
  <si>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</si>
  <si>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</si>
  <si>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</si>
  <si>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</si>
  <si>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</si>
  <si>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</si>
  <si>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</si>
  <si>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</si>
  <si>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</si>
  <si>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</si>
  <si>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</si>
  <si>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</si>
  <si>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</si>
  <si>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</si>
  <si>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</si>
  <si>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</si>
  <si>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</si>
  <si>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</si>
  <si>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</si>
  <si>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</si>
  <si>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</si>
  <si>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</si>
  <si>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</si>
  <si>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</si>
  <si>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</si>
  <si>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</si>
  <si>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</si>
  <si>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</si>
  <si>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</si>
  <si>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</si>
  <si>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</si>
  <si>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</si>
  <si>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</si>
  <si>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</si>
  <si>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</si>
  <si>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</si>
  <si>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</si>
  <si>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</si>
  <si>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</si>
  <si>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</si>
  <si>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</si>
  <si>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</si>
  <si>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</si>
  <si>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</si>
  <si>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</si>
  <si>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</si>
  <si>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</si>
  <si>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</si>
  <si>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</si>
  <si>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</si>
  <si>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</si>
  <si>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</si>
  <si>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</si>
  <si>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</si>
  <si>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</si>
  <si>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</si>
  <si>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</si>
  <si>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</si>
  <si>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</si>
  <si>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</si>
  <si>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</si>
  <si>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</si>
  <si>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</si>
  <si>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</si>
  <si>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</si>
  <si>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</si>
  <si>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</si>
  <si>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</si>
  <si>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</si>
  <si>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</si>
  <si>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</si>
  <si>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</si>
  <si>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</si>
  <si>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</si>
  <si>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</si>
  <si>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</si>
  <si>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</si>
  <si>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</si>
  <si>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</si>
  <si>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</si>
  <si>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</si>
  <si>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</si>
  <si>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</si>
  <si>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</si>
  <si>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</si>
  <si>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</si>
  <si>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</si>
  <si>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</si>
  <si>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</si>
  <si>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</si>
  <si>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</si>
  <si>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</si>
  <si>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</si>
  <si>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</si>
  <si>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</si>
  <si>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</si>
  <si>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</si>
  <si>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</si>
  <si>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</si>
  <si>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</si>
  <si>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</si>
  <si>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</si>
  <si>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</si>
  <si>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</si>
  <si>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</si>
  <si>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</si>
  <si>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</si>
  <si>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</si>
  <si>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</si>
  <si>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</si>
  <si>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</si>
  <si>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</si>
  <si>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</si>
  <si>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</si>
  <si>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</si>
  <si>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</si>
  <si>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</si>
  <si>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</si>
  <si>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</si>
  <si>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</si>
  <si>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</si>
  <si>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</si>
  <si>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</si>
  <si>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</si>
  <si>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</si>
  <si>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</si>
  <si>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</si>
  <si>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</si>
  <si>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</si>
  <si>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</si>
  <si>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</si>
  <si>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</si>
  <si>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</si>
  <si>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</si>
  <si>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</si>
  <si>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</si>
  <si>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</si>
  <si>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</si>
  <si>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</si>
  <si>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</si>
  <si>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</si>
  <si>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</si>
  <si>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</si>
  <si>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</si>
  <si>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</si>
  <si>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</si>
  <si>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</si>
  <si>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</si>
  <si>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</si>
  <si>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</si>
  <si>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</si>
  <si>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</si>
  <si>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</si>
  <si>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</si>
  <si>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</si>
  <si>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</si>
  <si>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</si>
  <si>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</si>
  <si>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</si>
  <si>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</si>
  <si>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</si>
  <si>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</si>
  <si>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</si>
  <si>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</si>
  <si>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</si>
  <si>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</si>
  <si>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</si>
  <si>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</si>
  <si>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</si>
  <si>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</si>
  <si>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</si>
  <si>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</si>
  <si>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</si>
  <si>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</si>
  <si>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</si>
  <si>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</si>
  <si>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</si>
  <si>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</si>
  <si>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</si>
  <si>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</si>
  <si>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</si>
  <si>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</si>
  <si>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</si>
  <si>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</si>
  <si>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</si>
  <si>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</si>
  <si>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</si>
  <si>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</si>
  <si>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</si>
  <si>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</si>
  <si>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</si>
  <si>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</si>
  <si>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</si>
  <si>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</si>
  <si>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</si>
  <si>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</si>
  <si>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</si>
  <si>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</si>
  <si>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</si>
  <si>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</si>
  <si>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</si>
  <si>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</si>
  <si>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</si>
  <si>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</si>
  <si>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</si>
  <si>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</si>
  <si>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</si>
  <si>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</si>
  <si>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</si>
  <si>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</si>
  <si>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</si>
  <si>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</si>
  <si>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</si>
  <si>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</si>
  <si>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</si>
  <si>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</si>
  <si>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</si>
  <si>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</si>
  <si>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</si>
  <si>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</si>
  <si>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</si>
  <si>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</si>
  <si>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</si>
  <si>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</si>
  <si>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</si>
  <si>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</si>
  <si>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</si>
  <si>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</si>
  <si>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</si>
  <si>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</si>
  <si>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</si>
  <si>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</si>
  <si>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</si>
  <si>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</si>
  <si>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</si>
  <si>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</si>
  <si>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</si>
  <si>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</si>
  <si>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</si>
  <si>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</si>
  <si>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</si>
  <si>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</si>
  <si>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</si>
  <si>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</si>
  <si>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</si>
  <si>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</si>
  <si>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</si>
  <si>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</si>
  <si>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</si>
  <si>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</si>
  <si>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</si>
  <si>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</si>
  <si>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</si>
  <si>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</si>
  <si>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</si>
  <si>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</si>
  <si>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</si>
  <si>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</si>
  <si>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</si>
  <si>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</si>
  <si>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</si>
  <si>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</si>
  <si>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</si>
  <si>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</si>
  <si>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</si>
  <si>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</si>
  <si>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</si>
  <si>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</si>
  <si>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</si>
  <si>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</si>
  <si>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</si>
  <si>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</si>
  <si>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</si>
  <si>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</si>
  <si>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</si>
  <si>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</si>
  <si>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</si>
  <si>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</si>
  <si>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</si>
  <si>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</si>
  <si>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</si>
  <si>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</si>
  <si>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</si>
  <si>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</si>
  <si>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</si>
  <si>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</si>
  <si>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</si>
  <si>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</si>
  <si>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</si>
  <si>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</si>
  <si>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</si>
  <si>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</si>
  <si>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</si>
  <si>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</si>
  <si>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</si>
  <si>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</si>
  <si>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</si>
  <si>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</si>
  <si>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</si>
  <si>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</si>
  <si>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</si>
  <si>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</si>
  <si>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</si>
  <si>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</si>
  <si>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</si>
  <si>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</si>
  <si>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</si>
  <si>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</si>
  <si>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</si>
  <si>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</si>
  <si>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</si>
  <si>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</si>
  <si>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</si>
  <si>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</si>
  <si>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</si>
  <si>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</si>
  <si>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</si>
  <si>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</si>
  <si>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</si>
  <si>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</si>
  <si>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</si>
  <si>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</si>
  <si>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</si>
  <si>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</si>
  <si>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</si>
  <si>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</si>
  <si>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</si>
  <si>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</si>
  <si>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</si>
  <si>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</si>
  <si>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</si>
  <si>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</si>
  <si>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</si>
  <si>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</si>
  <si>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</si>
  <si>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</si>
  <si>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</si>
  <si>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</si>
  <si>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</si>
  <si>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</si>
  <si>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</si>
  <si>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</si>
  <si>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</si>
  <si>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</si>
  <si>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</si>
  <si>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</si>
  <si>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</si>
  <si>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</si>
  <si>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</si>
  <si>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</si>
  <si>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</si>
  <si>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</si>
  <si>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</si>
  <si>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</si>
  <si>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</si>
  <si>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</si>
  <si>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</si>
  <si>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</si>
  <si>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</si>
  <si>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</si>
  <si>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</si>
  <si>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</si>
  <si>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</si>
  <si>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</si>
  <si>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</si>
  <si>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</si>
  <si>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</si>
  <si>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</si>
  <si>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</si>
  <si>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</si>
  <si>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</si>
  <si>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</si>
  <si>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</si>
  <si>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</si>
  <si>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</si>
  <si>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</si>
  <si>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</si>
  <si>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</si>
  <si>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</si>
  <si>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</si>
  <si>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</si>
  <si>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</si>
  <si>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</si>
  <si>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</si>
  <si>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</si>
  <si>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</si>
  <si>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</si>
  <si>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</si>
  <si>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</si>
  <si>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</si>
  <si>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</si>
  <si>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</si>
  <si>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</si>
  <si>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</si>
  <si>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</si>
  <si>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</si>
  <si>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</si>
  <si>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</si>
  <si>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</si>
  <si>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</si>
  <si>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</si>
  <si>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</si>
  <si>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</si>
  <si>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</si>
  <si>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</si>
  <si>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</si>
  <si>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</si>
  <si>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</si>
  <si>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</si>
  <si>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</si>
  <si>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</si>
  <si>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</si>
  <si>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</si>
  <si>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</si>
  <si>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</si>
  <si>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</si>
  <si>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</si>
  <si>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</si>
  <si>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</si>
  <si>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</si>
  <si>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</si>
  <si>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</si>
  <si>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</si>
  <si>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</si>
  <si>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</si>
  <si>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</si>
  <si>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</si>
  <si>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</si>
  <si>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</si>
  <si>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</si>
  <si>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</si>
  <si>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</si>
  <si>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</si>
  <si>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</si>
  <si>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</si>
  <si>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</si>
  <si>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</si>
  <si>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</si>
  <si>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</si>
  <si>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</si>
  <si>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</si>
  <si>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</si>
  <si>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</si>
  <si>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</si>
  <si>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</si>
  <si>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</si>
  <si>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</si>
  <si>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</si>
  <si>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</si>
  <si>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</si>
  <si>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</si>
  <si>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</si>
  <si>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</si>
  <si>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</si>
  <si>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</si>
  <si>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</si>
  <si>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</si>
  <si>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</si>
  <si>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</si>
  <si>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</si>
  <si>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</si>
  <si>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</si>
  <si>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</si>
  <si>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</si>
  <si>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</si>
  <si>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</si>
  <si>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</si>
  <si>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</si>
  <si>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</si>
  <si>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</si>
  <si>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</si>
  <si>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</si>
  <si>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</si>
  <si>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</si>
  <si>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</si>
  <si>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</si>
  <si>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</si>
  <si>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</si>
  <si>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</si>
  <si>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</si>
  <si>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</si>
  <si>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</si>
  <si>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</si>
  <si>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</si>
  <si>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</si>
  <si>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</si>
  <si>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</si>
  <si>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</si>
  <si>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</si>
  <si>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</si>
  <si>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</si>
  <si>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</si>
  <si>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</si>
  <si>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</si>
  <si>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</si>
  <si>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</si>
  <si>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</si>
  <si>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</si>
  <si>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</si>
  <si>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</si>
  <si>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</si>
  <si>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</si>
  <si>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</si>
  <si>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</si>
  <si>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</si>
  <si>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</si>
  <si>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</si>
  <si>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</si>
  <si>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</si>
  <si>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</si>
  <si>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</si>
  <si>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</si>
  <si>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</si>
  <si>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</si>
  <si>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</si>
  <si>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</si>
  <si>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</si>
  <si>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</si>
  <si>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</si>
  <si>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</si>
  <si>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</si>
  <si>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</si>
  <si>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</si>
  <si>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</si>
  <si>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</si>
  <si>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</si>
  <si>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</si>
  <si>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</si>
  <si>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</si>
  <si>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</si>
  <si>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</si>
  <si>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</si>
  <si>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</si>
  <si>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</si>
  <si>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</si>
  <si>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</si>
  <si>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</si>
  <si>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</si>
  <si>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</si>
  <si>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</si>
  <si>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</si>
  <si>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</si>
  <si>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</si>
  <si>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</si>
  <si>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</si>
  <si>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</si>
  <si>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</si>
  <si>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</si>
  <si>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</si>
  <si>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</si>
  <si>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</si>
  <si>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</si>
  <si>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</si>
  <si>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</si>
  <si>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</si>
  <si>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</si>
  <si>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</si>
  <si>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</si>
  <si>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</si>
  <si>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</si>
  <si>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</si>
  <si>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</si>
  <si>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</si>
  <si>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</si>
  <si>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</si>
  <si>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</si>
  <si>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</si>
  <si>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</si>
  <si>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</si>
  <si>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</si>
  <si>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</si>
  <si>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</si>
  <si>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</si>
  <si>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</si>
  <si>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</si>
  <si>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</si>
  <si>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</si>
  <si>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</si>
  <si>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</si>
  <si>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</si>
  <si>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</si>
  <si>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</si>
  <si>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</si>
  <si>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</si>
  <si>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</si>
  <si>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</si>
  <si>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</si>
  <si>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</si>
  <si>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</si>
  <si>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</si>
  <si>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</si>
  <si>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</si>
  <si>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</si>
  <si>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</si>
  <si>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</si>
  <si>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</si>
  <si>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</si>
  <si>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</si>
  <si>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</si>
  <si>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</si>
  <si>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</si>
  <si>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</si>
  <si>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</si>
  <si>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</si>
  <si>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</si>
  <si>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</si>
  <si>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</si>
  <si>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</si>
  <si>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</si>
  <si>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</si>
  <si>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</si>
  <si>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</si>
  <si>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</si>
  <si>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</si>
  <si>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</si>
  <si>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</si>
  <si>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</si>
  <si>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</si>
  <si>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</si>
  <si>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</si>
  <si>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</si>
  <si>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</si>
  <si>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</si>
  <si>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</si>
  <si>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</si>
  <si>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</si>
  <si>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</si>
  <si>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</si>
  <si>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</si>
  <si>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</si>
  <si>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</si>
  <si>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</si>
  <si>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</si>
  <si>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</si>
  <si>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</si>
  <si>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</si>
  <si>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</si>
  <si>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</si>
  <si>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</si>
  <si>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</si>
  <si>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</si>
  <si>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</si>
  <si>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</si>
  <si>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</si>
  <si>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</si>
  <si>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</si>
  <si>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</si>
  <si>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</si>
  <si>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</si>
  <si>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</si>
  <si>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</si>
  <si>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</si>
  <si>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</si>
  <si>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</si>
  <si>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</si>
  <si>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</si>
  <si>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</si>
  <si>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</si>
  <si>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</si>
  <si>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</si>
  <si>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</si>
  <si>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</si>
  <si>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</si>
  <si>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</si>
  <si>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</si>
  <si>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</si>
  <si>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</si>
  <si>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</si>
  <si>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</si>
  <si>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</si>
  <si>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</si>
  <si>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</si>
  <si>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</si>
  <si>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</si>
  <si>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</si>
  <si>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</si>
  <si>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</si>
  <si>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</si>
  <si>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</si>
  <si>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</si>
  <si>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</si>
  <si>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</si>
  <si>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</si>
  <si>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</si>
  <si>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</si>
  <si>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</si>
  <si>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</si>
  <si>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</si>
  <si>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</si>
  <si>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</si>
  <si>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</si>
  <si>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</si>
  <si>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</si>
  <si>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</si>
  <si>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</si>
  <si>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</si>
  <si>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</si>
  <si>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</si>
  <si>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</si>
  <si>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</si>
  <si>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</si>
  <si>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</si>
  <si>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</si>
  <si>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</si>
  <si>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</si>
  <si>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</si>
  <si>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</si>
  <si>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</si>
  <si>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</si>
  <si>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</si>
  <si>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</si>
  <si>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</si>
  <si>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</si>
  <si>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</si>
  <si>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</si>
  <si>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</si>
  <si>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</si>
  <si>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</si>
  <si>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</si>
  <si>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</si>
  <si>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</si>
  <si>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</si>
  <si>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</si>
  <si>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</si>
  <si>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</si>
  <si>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</si>
  <si>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</si>
  <si>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</si>
  <si>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</si>
  <si>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</si>
  <si>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</si>
  <si>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</si>
  <si>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</si>
  <si>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</si>
  <si>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</si>
  <si>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</si>
  <si>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</si>
  <si>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</si>
  <si>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</si>
  <si>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</si>
  <si>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</si>
  <si>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</si>
  <si>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</si>
  <si>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</si>
  <si>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</si>
  <si>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</si>
  <si>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</si>
  <si>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</si>
  <si>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</si>
  <si>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</si>
  <si>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</si>
  <si>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</si>
  <si>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</si>
  <si>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</si>
  <si>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</si>
  <si>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</si>
  <si>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</si>
  <si>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</si>
  <si>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</si>
  <si>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</si>
  <si>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</si>
  <si>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</si>
  <si>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</si>
  <si>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</si>
  <si>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</si>
  <si>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</si>
  <si>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</si>
  <si>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</si>
  <si>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</si>
  <si>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</si>
  <si>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</si>
  <si>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</si>
  <si>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</si>
  <si>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</si>
  <si>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</si>
  <si>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</si>
  <si>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</si>
  <si>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</si>
  <si>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</si>
  <si>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</si>
  <si>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</si>
  <si>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</si>
  <si>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</si>
  <si>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</si>
  <si>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</si>
  <si>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</si>
  <si>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</si>
  <si>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</si>
  <si>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</si>
  <si>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</si>
  <si>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</si>
  <si>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</si>
  <si>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</si>
  <si>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</si>
  <si>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</si>
  <si>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</si>
  <si>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</si>
  <si>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</si>
  <si>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</si>
  <si>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</si>
  <si>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</si>
  <si>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</si>
  <si>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</si>
  <si>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</si>
  <si>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</si>
  <si>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</si>
  <si>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</si>
  <si>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</si>
  <si>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</si>
  <si>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</si>
  <si>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</si>
  <si>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</si>
  <si>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</si>
  <si>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</si>
  <si>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</si>
  <si>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</si>
  <si>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</si>
  <si>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</si>
  <si>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</si>
  <si>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</si>
  <si>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</si>
  <si>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</si>
  <si>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</si>
  <si>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</si>
  <si>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</si>
  <si>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</si>
  <si>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</si>
  <si>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</si>
  <si>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</si>
  <si>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</si>
  <si>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</si>
  <si>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</si>
  <si>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</si>
  <si>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</si>
  <si>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</si>
  <si>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</si>
  <si>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</si>
  <si>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</si>
  <si>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</si>
  <si>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</si>
  <si>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</si>
  <si>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</si>
  <si>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</si>
  <si>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</si>
  <si>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</si>
  <si>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</si>
  <si>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</si>
  <si>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</si>
  <si>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</si>
  <si>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</si>
  <si>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</si>
  <si>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</si>
  <si>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</si>
  <si>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</si>
  <si>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</si>
  <si>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</si>
  <si>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</si>
  <si>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</si>
  <si>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</si>
  <si>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</si>
  <si>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</si>
  <si>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</si>
  <si>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</si>
  <si>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</si>
  <si>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</si>
  <si>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</si>
  <si>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</si>
  <si>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</si>
  <si>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</si>
  <si>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</si>
  <si>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</si>
  <si>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</si>
  <si>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</si>
  <si>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</si>
  <si>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</si>
  <si>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</si>
  <si>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</si>
  <si>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</si>
  <si>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</si>
  <si>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</si>
  <si>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</si>
  <si>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</si>
  <si>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</si>
  <si>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</si>
  <si>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</si>
  <si>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</si>
  <si>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</si>
  <si>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</si>
  <si>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</si>
  <si>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</si>
  <si>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</si>
  <si>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</si>
  <si>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</si>
  <si>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</si>
  <si>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</si>
  <si>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</si>
  <si>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</si>
  <si>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</si>
  <si>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</si>
  <si>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</si>
  <si>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</si>
  <si>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</si>
  <si>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</si>
  <si>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</si>
  <si>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</si>
  <si>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</si>
  <si>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</si>
  <si>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</si>
  <si>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</si>
  <si>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</si>
  <si>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</si>
  <si>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</si>
  <si>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</si>
  <si>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</si>
  <si>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</si>
  <si>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</si>
  <si>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</si>
  <si>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</si>
  <si>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</si>
  <si>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</si>
  <si>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</si>
  <si>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</si>
  <si>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</si>
  <si>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</si>
  <si>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</si>
  <si>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</si>
  <si>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</si>
  <si>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</si>
  <si>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</si>
  <si>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</si>
  <si>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</si>
  <si>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</si>
  <si>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</si>
  <si>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</si>
  <si>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</si>
  <si>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</si>
  <si>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</si>
  <si>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</si>
  <si>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</si>
  <si>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</si>
  <si>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</si>
  <si>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</si>
  <si>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</si>
  <si>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</si>
  <si>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</si>
  <si>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</si>
  <si>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</si>
  <si>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</si>
  <si>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</si>
  <si>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</si>
  <si>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</si>
  <si>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</si>
  <si>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</si>
  <si>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</si>
  <si>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</si>
  <si>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</si>
  <si>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</si>
  <si>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</si>
  <si>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</si>
  <si>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</si>
  <si>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</si>
  <si>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</si>
  <si>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</si>
  <si>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</si>
  <si>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</si>
  <si>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</si>
  <si>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</si>
  <si>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</si>
  <si>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</si>
  <si>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</si>
  <si>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</si>
  <si>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</si>
  <si>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</si>
  <si>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</si>
  <si>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</si>
  <si>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</si>
  <si>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</si>
  <si>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</si>
  <si>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</si>
  <si>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</si>
  <si>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</si>
  <si>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</si>
  <si>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</si>
  <si>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</si>
  <si>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</si>
  <si>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</si>
  <si>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</si>
  <si>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</si>
  <si>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</si>
  <si>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</si>
  <si>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</si>
  <si>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</si>
  <si>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</si>
  <si>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</si>
  <si>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</si>
  <si>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</si>
  <si>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</si>
  <si>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</si>
  <si>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</si>
  <si>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</si>
  <si>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</si>
  <si>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</si>
  <si>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</si>
  <si>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</si>
  <si>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</si>
  <si>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</si>
  <si>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</si>
  <si>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</si>
  <si>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</si>
  <si>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</si>
  <si>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</si>
  <si>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</si>
  <si>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</si>
  <si>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</si>
  <si>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</si>
  <si>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</si>
  <si>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</si>
  <si>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</si>
  <si>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</si>
  <si>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</si>
  <si>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</si>
  <si>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</si>
  <si>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</si>
  <si>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</si>
  <si>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</si>
  <si>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</si>
  <si>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</si>
  <si>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</si>
  <si>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</si>
  <si>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</si>
  <si>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</si>
  <si>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</si>
  <si>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</si>
  <si>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</si>
  <si>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</si>
  <si>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</si>
  <si>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</si>
  <si>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</si>
  <si>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</si>
  <si>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</si>
  <si>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</si>
  <si>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</si>
  <si>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</si>
  <si>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</si>
  <si>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</si>
  <si>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</si>
  <si>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</si>
  <si>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</si>
  <si>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</si>
  <si>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</si>
  <si>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</si>
  <si>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</si>
  <si>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</si>
  <si>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</si>
  <si>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</si>
  <si>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</si>
  <si>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</si>
  <si>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</si>
  <si>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</si>
  <si>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</si>
  <si>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</si>
  <si>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</si>
  <si>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</si>
  <si>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</si>
  <si>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</si>
  <si>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</si>
  <si>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</si>
  <si>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</si>
  <si>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</si>
  <si>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</si>
  <si>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</si>
  <si>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</si>
  <si>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</si>
  <si>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</si>
  <si>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</si>
  <si>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</si>
  <si>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</si>
  <si>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</si>
  <si>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</si>
  <si>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</si>
  <si>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</si>
  <si>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</si>
  <si>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</si>
  <si>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</si>
  <si>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</si>
  <si>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</si>
  <si>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</si>
  <si>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</si>
  <si>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</si>
  <si>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</si>
  <si>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</si>
  <si>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</si>
  <si>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</si>
  <si>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</si>
  <si>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</si>
  <si>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</si>
  <si>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</si>
  <si>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</si>
  <si>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</si>
  <si>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</si>
  <si>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</si>
  <si>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</si>
  <si>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</si>
  <si>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</si>
  <si>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</si>
  <si>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</si>
  <si>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</si>
  <si>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</si>
  <si>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</si>
  <si>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</si>
  <si>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</si>
  <si>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</si>
  <si>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</si>
  <si>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</si>
  <si>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</si>
  <si>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</si>
  <si>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</si>
  <si>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</si>
  <si>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</si>
  <si>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</si>
  <si>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</si>
  <si>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</si>
  <si>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</si>
  <si>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</si>
  <si>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</si>
  <si>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</si>
  <si>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</si>
  <si>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</si>
  <si>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</si>
  <si>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</si>
  <si>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</si>
  <si>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</si>
  <si>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</si>
  <si>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</si>
  <si>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</si>
  <si>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</si>
  <si>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</si>
  <si>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</si>
  <si>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</si>
  <si>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</si>
  <si>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</si>
  <si>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</si>
  <si>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</si>
  <si>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</si>
  <si>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</si>
  <si>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</si>
  <si>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</si>
  <si>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</si>
  <si>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</si>
  <si>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</si>
  <si>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</si>
  <si>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</si>
  <si>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</si>
  <si>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</si>
  <si>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</si>
  <si>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</si>
  <si>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</si>
  <si>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</si>
  <si>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</si>
  <si>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</si>
  <si>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</si>
  <si>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</si>
  <si>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</si>
  <si>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</si>
  <si>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</si>
  <si>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</si>
  <si>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</si>
  <si>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</si>
  <si>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</si>
  <si>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</si>
  <si>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</si>
  <si>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</si>
  <si>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</si>
  <si>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</si>
  <si>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</si>
  <si>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</si>
  <si>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</si>
  <si>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</si>
  <si>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</si>
  <si>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</si>
  <si>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</si>
  <si>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</si>
  <si>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</si>
  <si>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</si>
  <si>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</si>
  <si>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</si>
  <si>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</si>
  <si>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</si>
  <si>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</si>
  <si>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</si>
  <si>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</si>
  <si>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</si>
  <si>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</si>
  <si>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</si>
  <si>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</si>
  <si>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</si>
  <si>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</si>
  <si>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</si>
  <si>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</si>
  <si>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</si>
  <si>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</si>
  <si>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</si>
  <si>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</si>
  <si>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</si>
  <si>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</si>
  <si>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</si>
  <si>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</si>
  <si>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</si>
  <si>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</si>
  <si>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</si>
  <si>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</si>
  <si>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</si>
  <si>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</si>
  <si>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</si>
  <si>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</si>
  <si>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</si>
  <si>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</si>
  <si>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</si>
  <si>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</si>
  <si>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</si>
  <si>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</si>
  <si>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</si>
  <si>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</si>
  <si>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</si>
  <si>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</si>
  <si>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</si>
  <si>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</si>
  <si>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</si>
  <si>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</si>
  <si>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</si>
  <si>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</si>
  <si>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</si>
  <si>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</si>
  <si>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</si>
  <si>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</si>
  <si>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</si>
  <si>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</si>
  <si>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</si>
  <si>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</si>
  <si>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</si>
  <si>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</si>
  <si>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</si>
  <si>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</si>
  <si>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</si>
  <si>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</si>
  <si>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</si>
  <si>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</si>
  <si>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</si>
  <si>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</si>
  <si>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</si>
  <si>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</si>
  <si>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</si>
  <si>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</si>
  <si>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</si>
  <si>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</si>
  <si>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</si>
  <si>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</si>
  <si>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</si>
  <si>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</si>
  <si>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</si>
  <si>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</si>
  <si>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</si>
  <si>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</si>
  <si>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</si>
  <si>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</si>
  <si>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</si>
  <si>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</si>
  <si>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</si>
  <si>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</si>
  <si>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</si>
  <si>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</si>
  <si>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</si>
  <si>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</si>
  <si>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</si>
  <si>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</si>
  <si>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</si>
  <si>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</si>
  <si>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</si>
  <si>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</si>
  <si>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</si>
  <si>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</si>
  <si>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</si>
  <si>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</si>
  <si>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</si>
  <si>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</si>
  <si>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</si>
  <si>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</si>
  <si>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</si>
  <si>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</si>
  <si>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</si>
  <si>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</si>
  <si>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</si>
  <si>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</si>
  <si>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</si>
  <si>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</si>
  <si>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</si>
  <si>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</si>
  <si>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</si>
  <si>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</si>
  <si>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</si>
  <si>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</si>
  <si>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</si>
  <si>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</si>
  <si>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</si>
  <si>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</si>
  <si>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</si>
  <si>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</si>
  <si>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</si>
  <si>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</si>
  <si>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</si>
  <si>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</si>
  <si>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</si>
  <si>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</si>
  <si>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</si>
  <si>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</si>
  <si>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</si>
  <si>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</si>
  <si>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</si>
  <si>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</si>
  <si>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</si>
  <si>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</si>
  <si>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</si>
  <si>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</si>
  <si>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</si>
  <si>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</si>
  <si>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</si>
  <si>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</si>
  <si>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</si>
  <si>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</si>
  <si>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</si>
  <si>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</si>
  <si>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</si>
  <si>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</si>
  <si>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</si>
  <si>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</si>
  <si>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</si>
  <si>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</si>
  <si>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</si>
  <si>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</si>
  <si>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</si>
  <si>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</si>
  <si>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</si>
  <si>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</si>
  <si>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</si>
  <si>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</si>
  <si>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</si>
  <si>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</si>
  <si>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</si>
  <si>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</si>
  <si>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</si>
  <si>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</si>
  <si>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</si>
  <si>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</si>
  <si>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</si>
  <si>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</si>
  <si>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</si>
  <si>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</si>
  <si>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</si>
  <si>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</si>
  <si>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</si>
  <si>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</si>
  <si>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</si>
  <si>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</si>
  <si>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</si>
  <si>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</si>
  <si>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</si>
  <si>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</si>
  <si>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</si>
  <si>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</si>
  <si>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</si>
  <si>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</si>
  <si>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</si>
  <si>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</si>
  <si>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</si>
  <si>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</si>
  <si>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</si>
  <si>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</si>
  <si>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</si>
  <si>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</si>
  <si>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</si>
  <si>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</si>
  <si>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</si>
  <si>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</si>
  <si>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</si>
  <si>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</si>
  <si>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</si>
  <si>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</si>
  <si>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</si>
  <si>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</si>
  <si>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</si>
  <si>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</si>
  <si>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</si>
  <si>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</si>
  <si>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</si>
  <si>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</si>
  <si>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</si>
  <si>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</si>
  <si>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</si>
  <si>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</si>
  <si>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</si>
  <si>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</si>
  <si>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</si>
  <si>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</si>
  <si>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</si>
  <si>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</si>
  <si>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</si>
  <si>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</si>
  <si>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</si>
  <si>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</si>
  <si>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</si>
  <si>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</si>
  <si>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</si>
  <si>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</si>
  <si>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</si>
  <si>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</si>
  <si>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</si>
  <si>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</si>
  <si>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</si>
  <si>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</si>
  <si>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</si>
  <si>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</si>
  <si>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</si>
  <si>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</si>
  <si>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</si>
  <si>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</si>
  <si>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</si>
  <si>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</si>
  <si>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</si>
  <si>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</si>
  <si>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</si>
  <si>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</si>
  <si>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</si>
  <si>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</si>
  <si>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</si>
  <si>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</si>
  <si>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</si>
  <si>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</si>
  <si>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</si>
  <si>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</si>
  <si>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</si>
  <si>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</si>
  <si>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</si>
  <si>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</si>
  <si>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</si>
  <si>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</si>
  <si>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</si>
  <si>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</si>
  <si>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</si>
  <si>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</si>
  <si>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</si>
  <si>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</si>
  <si>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</si>
  <si>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</si>
  <si>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</si>
  <si>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</si>
  <si>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</si>
  <si>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</si>
  <si>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</si>
  <si>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</si>
  <si>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</si>
  <si>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</si>
  <si>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</si>
  <si>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</si>
  <si>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</si>
  <si>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</si>
  <si>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</si>
  <si>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</si>
  <si>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</si>
  <si>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</si>
  <si>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</si>
  <si>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</si>
  <si>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</si>
  <si>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</si>
  <si>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</si>
  <si>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</si>
  <si>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</si>
  <si>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</si>
  <si>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</si>
  <si>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</si>
  <si>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</si>
  <si>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</si>
  <si>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</si>
  <si>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</si>
  <si>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</si>
  <si>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</si>
  <si>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</si>
  <si>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</si>
  <si>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</si>
  <si>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</si>
  <si>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</si>
  <si>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</si>
  <si>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</si>
  <si>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</si>
  <si>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</si>
  <si>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</si>
  <si>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</si>
  <si>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</si>
  <si>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</si>
  <si>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</si>
  <si>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</si>
  <si>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</si>
  <si>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</si>
  <si>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</si>
  <si>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</si>
  <si>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</si>
  <si>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</si>
  <si>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</si>
  <si>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</si>
  <si>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</si>
  <si>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</si>
  <si>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</si>
  <si>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</si>
  <si>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</si>
  <si>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</si>
  <si>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</si>
  <si>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</si>
  <si>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</si>
  <si>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</si>
  <si>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</si>
  <si>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</si>
  <si>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</si>
  <si>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</si>
  <si>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</si>
  <si>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</si>
  <si>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</si>
  <si>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</si>
  <si>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</si>
  <si>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</si>
  <si>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</si>
  <si>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</si>
  <si>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</si>
  <si>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</si>
  <si>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</si>
  <si>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</si>
  <si>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</si>
  <si>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</si>
  <si>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</si>
  <si>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</si>
  <si>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</si>
  <si>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</si>
  <si>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</si>
  <si>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</si>
  <si>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</si>
  <si>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</si>
  <si>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</si>
  <si>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</si>
  <si>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</si>
  <si>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</si>
  <si>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</si>
  <si>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</si>
  <si>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</si>
  <si>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</si>
  <si>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</si>
  <si>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</si>
  <si>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</si>
  <si>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</si>
  <si>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</si>
  <si>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</si>
  <si>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</si>
  <si>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</si>
  <si>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</si>
  <si>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</si>
  <si>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</si>
  <si>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</si>
  <si>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</si>
  <si>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</si>
  <si>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</si>
  <si>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</si>
  <si>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</si>
  <si>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</si>
  <si>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</si>
  <si>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</si>
  <si>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</si>
  <si>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</si>
  <si>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</si>
  <si>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</si>
  <si>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</si>
  <si>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</si>
  <si>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</si>
  <si>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</si>
  <si>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</si>
  <si>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</si>
  <si>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</si>
  <si>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</si>
  <si>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</si>
  <si>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</si>
  <si>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</si>
  <si>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</si>
  <si>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</si>
  <si>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</si>
  <si>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</si>
  <si>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</si>
  <si>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</si>
  <si>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</si>
  <si>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</si>
  <si>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</si>
  <si>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</si>
  <si>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</si>
  <si>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</si>
  <si>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</si>
  <si>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</si>
  <si>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</si>
  <si>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</si>
  <si>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</si>
  <si>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</si>
  <si>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</si>
  <si>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</si>
  <si>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</si>
  <si>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</si>
  <si>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</si>
  <si>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</si>
  <si>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</si>
  <si>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</si>
  <si>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</si>
  <si>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</si>
  <si>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</si>
  <si>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</si>
  <si>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</si>
  <si>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</si>
  <si>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</si>
  <si>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</si>
  <si>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</si>
  <si>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</si>
  <si>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</si>
  <si>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</si>
  <si>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</si>
  <si>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</si>
  <si>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</si>
  <si>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</si>
  <si>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</si>
  <si>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</si>
  <si>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</si>
  <si>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</si>
  <si>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</si>
  <si>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</si>
  <si>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</si>
  <si>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</si>
  <si>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</si>
  <si>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</si>
  <si>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</si>
  <si>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</si>
  <si>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</si>
  <si>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</si>
  <si>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</si>
  <si>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</si>
  <si>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</si>
  <si>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</si>
  <si>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</si>
  <si>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</si>
  <si>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</si>
  <si>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</si>
  <si>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</si>
  <si>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</si>
  <si>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</si>
  <si>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</si>
  <si>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</si>
  <si>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</si>
  <si>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</si>
  <si>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</si>
  <si>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</si>
  <si>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</si>
  <si>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</si>
  <si>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</si>
  <si>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</si>
  <si>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</si>
  <si>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</si>
  <si>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</si>
  <si>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</si>
  <si>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</si>
  <si>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</si>
  <si>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</si>
  <si>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</si>
  <si>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</si>
  <si>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</si>
  <si>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</si>
  <si>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</si>
  <si>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</si>
  <si>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</si>
  <si>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</si>
  <si>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</si>
  <si>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</si>
  <si>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</si>
  <si>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</si>
  <si>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</si>
  <si>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</si>
  <si>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</si>
  <si>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</si>
  <si>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</si>
  <si>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</si>
  <si>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</si>
  <si>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</si>
  <si>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</si>
  <si>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</si>
  <si>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</si>
  <si>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</si>
  <si>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</si>
  <si>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</si>
  <si>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</si>
  <si>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</si>
  <si>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</si>
  <si>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</si>
  <si>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</si>
  <si>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</si>
  <si>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</si>
  <si>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</si>
  <si>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</si>
  <si>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</si>
  <si>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</si>
  <si>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</si>
  <si>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</si>
  <si>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</si>
  <si>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</si>
  <si>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</si>
  <si>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</si>
  <si>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</si>
  <si>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</si>
  <si>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</si>
  <si>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</si>
  <si>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</si>
  <si>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</si>
  <si>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</si>
  <si>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</si>
  <si>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</si>
  <si>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</si>
  <si>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</si>
  <si>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</si>
  <si>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</si>
  <si>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</si>
  <si>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</si>
  <si>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</si>
  <si>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</si>
  <si>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</si>
  <si>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</si>
  <si>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</si>
  <si>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</si>
  <si>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</si>
  <si>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</si>
  <si>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</si>
  <si>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</si>
  <si>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</si>
  <si>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</si>
  <si>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</si>
  <si>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</si>
  <si>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</si>
  <si>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</si>
  <si>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</si>
  <si>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</si>
  <si>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</si>
  <si>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</si>
  <si>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</si>
  <si>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</si>
  <si>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</si>
  <si>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</si>
  <si>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</si>
  <si>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</si>
  <si>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</si>
  <si>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</si>
  <si>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</si>
  <si>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</si>
  <si>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</si>
  <si>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</si>
  <si>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</si>
  <si>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</si>
  <si>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</si>
  <si>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</si>
  <si>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</si>
  <si>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</si>
  <si>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</si>
  <si>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</si>
  <si>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</si>
  <si>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</si>
  <si>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</si>
  <si>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</si>
  <si>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</si>
  <si>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</si>
  <si>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</si>
  <si>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</si>
  <si>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</si>
  <si>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</si>
  <si>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</si>
  <si>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</si>
  <si>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</si>
  <si>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</si>
  <si>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</si>
  <si>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</si>
  <si>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</si>
  <si>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</si>
  <si>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</si>
  <si>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</si>
  <si>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</si>
  <si>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</si>
  <si>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</si>
  <si>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</si>
  <si>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</si>
  <si>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</si>
  <si>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</si>
  <si>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</si>
  <si>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</si>
  <si>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</si>
  <si>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</si>
  <si>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</si>
  <si>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</si>
  <si>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</si>
  <si>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</si>
  <si>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</si>
  <si>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</si>
  <si>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</si>
  <si>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</si>
  <si>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</si>
  <si>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</si>
  <si>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</si>
  <si>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</si>
  <si>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</si>
  <si>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</si>
  <si>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</si>
  <si>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</si>
  <si>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</si>
  <si>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</si>
  <si>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</si>
  <si>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</si>
  <si>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</si>
  <si>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</si>
  <si>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</si>
  <si>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</si>
  <si>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</si>
  <si>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</si>
  <si>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</si>
  <si>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</si>
  <si>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</si>
  <si>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</si>
  <si>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</si>
  <si>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</si>
  <si>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</si>
  <si>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</si>
  <si>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</si>
  <si>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</si>
  <si>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</si>
  <si>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</si>
  <si>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</si>
  <si>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</si>
  <si>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</si>
  <si>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</si>
  <si>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</si>
  <si>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</si>
  <si>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</si>
  <si>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</si>
  <si>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</si>
  <si>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</si>
  <si>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</si>
  <si>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</si>
  <si>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</si>
  <si>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</si>
  <si>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</si>
  <si>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</si>
  <si>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</si>
  <si>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</si>
  <si>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</si>
  <si>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</si>
  <si>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</si>
  <si>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</si>
  <si>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</si>
  <si>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</si>
  <si>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</si>
  <si>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</si>
  <si>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</si>
  <si>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</si>
  <si>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</si>
  <si>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</si>
  <si>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</si>
  <si>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</si>
  <si>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</si>
  <si>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</si>
  <si>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</si>
  <si>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</si>
  <si>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</si>
  <si>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</si>
  <si>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</si>
  <si>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</si>
  <si>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</si>
  <si>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</si>
  <si>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</si>
  <si>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</si>
  <si>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</si>
  <si>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</si>
  <si>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</si>
  <si>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</si>
  <si>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</si>
  <si>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</si>
  <si>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</si>
  <si>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</si>
  <si>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</si>
  <si>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</si>
  <si>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</si>
  <si>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</si>
  <si>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</si>
  <si>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</si>
  <si>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</si>
  <si>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</si>
  <si>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</si>
  <si>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</si>
  <si>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</si>
  <si>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</si>
  <si>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</si>
  <si>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</si>
  <si>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</si>
  <si>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</si>
  <si>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</si>
  <si>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</si>
  <si>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</si>
  <si>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</si>
  <si>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</si>
  <si>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</si>
  <si>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</si>
  <si>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</si>
  <si>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</si>
  <si>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</si>
  <si>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</si>
  <si>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</si>
  <si>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</si>
  <si>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</si>
  <si>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</si>
  <si>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</si>
  <si>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</si>
  <si>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</si>
  <si>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</si>
  <si>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</si>
  <si>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</si>
  <si>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</si>
  <si>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</si>
  <si>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</si>
  <si>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</si>
  <si>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</si>
  <si>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</si>
  <si>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</si>
  <si>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</si>
  <si>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</si>
  <si>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</si>
  <si>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</si>
  <si>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</si>
  <si>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</si>
  <si>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</si>
  <si>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</si>
  <si>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</si>
  <si>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</si>
  <si>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</si>
  <si>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</si>
  <si>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</si>
  <si>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</si>
  <si>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</si>
  <si>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</si>
  <si>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</si>
  <si>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</si>
  <si>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</si>
  <si>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</si>
  <si>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</si>
  <si>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</si>
  <si>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</si>
  <si>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</si>
  <si>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</si>
  <si>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</si>
  <si>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</si>
  <si>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</si>
  <si>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</si>
  <si>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</si>
  <si>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</si>
  <si>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</si>
  <si>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</si>
  <si>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</si>
  <si>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</si>
  <si>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</si>
  <si>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</si>
  <si>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</si>
  <si>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</si>
  <si>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</si>
  <si>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</si>
  <si>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</si>
  <si>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</si>
  <si>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</si>
  <si>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</si>
  <si>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</si>
  <si>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</si>
  <si>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</si>
  <si>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</si>
  <si>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</si>
  <si>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</si>
  <si>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</si>
  <si>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</si>
  <si>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</si>
  <si>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</si>
  <si>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</si>
  <si>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</si>
  <si>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</si>
  <si>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</si>
  <si>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</si>
  <si>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</si>
  <si>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</si>
  <si>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</si>
  <si>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</si>
  <si>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</si>
  <si>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</si>
  <si>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</si>
  <si>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</si>
  <si>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</si>
  <si>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</si>
  <si>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</si>
  <si>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</si>
  <si>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</si>
  <si>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</si>
  <si>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</si>
  <si>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</si>
  <si>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</si>
  <si>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</si>
  <si>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</si>
  <si>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</si>
  <si>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</si>
  <si>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</si>
  <si>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</si>
  <si>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</si>
  <si>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</si>
  <si>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</si>
  <si>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</si>
  <si>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</si>
  <si>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</si>
  <si>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</si>
  <si>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</si>
  <si>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</si>
  <si>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</si>
  <si>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</si>
  <si>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</si>
  <si>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</si>
  <si>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</si>
  <si>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</si>
  <si>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</si>
  <si>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</si>
  <si>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</si>
  <si>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</si>
  <si>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</si>
  <si>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</si>
  <si>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</si>
  <si>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</si>
  <si>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</si>
  <si>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</si>
  <si>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</si>
  <si>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</si>
  <si>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</si>
  <si>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</si>
  <si>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</si>
  <si>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</si>
  <si>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</si>
  <si>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</si>
  <si>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</si>
  <si>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</si>
  <si>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</si>
  <si>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</si>
  <si>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</si>
  <si>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</si>
  <si>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</si>
  <si>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</si>
  <si>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</si>
  <si>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</si>
  <si>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</si>
  <si>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</si>
  <si>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</si>
  <si>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</si>
  <si>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</si>
  <si>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</si>
  <si>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</si>
  <si>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</si>
  <si>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</si>
  <si>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</si>
  <si>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</si>
  <si>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</si>
  <si>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</si>
  <si>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</si>
  <si>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</si>
  <si>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</si>
  <si>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</si>
  <si>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</si>
  <si>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</si>
  <si>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</si>
  <si>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</si>
  <si>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</si>
  <si>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</si>
  <si>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</si>
  <si>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</si>
  <si>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</si>
  <si>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</si>
  <si>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</si>
  <si>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</si>
  <si>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</si>
  <si>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</si>
  <si>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</si>
  <si>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</si>
  <si>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</si>
  <si>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</si>
  <si>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</si>
  <si>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</si>
  <si>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</si>
  <si>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</si>
  <si>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</si>
  <si>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</si>
  <si>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</si>
  <si>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</si>
  <si>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</si>
  <si>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</si>
  <si>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</si>
  <si>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</si>
  <si>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</si>
  <si>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</si>
  <si>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</si>
  <si>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</si>
  <si>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</si>
  <si>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</si>
  <si>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</si>
  <si>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</si>
  <si>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</si>
  <si>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</si>
  <si>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</si>
  <si>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</si>
  <si>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</si>
  <si>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</si>
  <si>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</si>
  <si>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</si>
  <si>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</si>
  <si>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</si>
  <si>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</si>
  <si>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</si>
  <si>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</si>
  <si>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</si>
  <si>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</si>
  <si>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</si>
  <si>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</si>
  <si>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</si>
  <si>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</si>
  <si>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</si>
  <si>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</si>
  <si>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</si>
  <si>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</si>
  <si>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</si>
  <si>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</si>
  <si>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</si>
  <si>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</si>
  <si>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</si>
  <si>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</si>
  <si>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</si>
  <si>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</si>
  <si>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</si>
  <si>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</si>
  <si>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</si>
  <si>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</si>
  <si>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</si>
  <si>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</si>
  <si>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</si>
  <si>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</si>
  <si>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</si>
  <si>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</si>
  <si>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</si>
  <si>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</si>
  <si>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</si>
  <si>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</si>
  <si>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</si>
  <si>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</si>
  <si>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</si>
  <si>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</si>
  <si>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</si>
  <si>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</si>
  <si>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</si>
  <si>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</si>
  <si>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</si>
  <si>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</si>
  <si>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</si>
  <si>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</si>
  <si>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</si>
  <si>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</si>
  <si>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</si>
  <si>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</si>
  <si>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</si>
  <si>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</si>
  <si>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</si>
  <si>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</si>
  <si>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</si>
  <si>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</si>
  <si>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</si>
  <si>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</si>
  <si>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</si>
  <si>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</si>
  <si>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</si>
  <si>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</si>
  <si>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</si>
  <si>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</si>
  <si>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</si>
  <si>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</si>
  <si>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</si>
  <si>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</si>
  <si>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</si>
  <si>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</si>
  <si>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</si>
  <si>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</si>
  <si>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</si>
  <si>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</si>
  <si>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</si>
  <si>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</si>
  <si>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</si>
  <si>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</si>
  <si>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</si>
  <si>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</si>
  <si>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</si>
  <si>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</si>
  <si>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</si>
  <si>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</si>
  <si>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</si>
  <si>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</si>
  <si>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</si>
  <si>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</si>
  <si>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</si>
  <si>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</si>
  <si>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</si>
  <si>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</si>
  <si>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</si>
  <si>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</si>
  <si>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</si>
  <si>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</si>
  <si>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</si>
  <si>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</si>
  <si>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</si>
  <si>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</si>
  <si>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</si>
  <si>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</si>
  <si>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</si>
  <si>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</si>
  <si>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</si>
  <si>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</si>
  <si>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</si>
  <si>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</si>
  <si>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</si>
  <si>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</si>
  <si>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</si>
  <si>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</si>
  <si>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</si>
  <si>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</si>
  <si>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</si>
  <si>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</si>
  <si>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</si>
  <si>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</si>
  <si>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</si>
  <si>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</si>
  <si>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</si>
  <si>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</si>
  <si>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</si>
  <si>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</si>
  <si>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</si>
  <si>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</si>
  <si>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</si>
  <si>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</si>
  <si>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</si>
  <si>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</si>
  <si>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</si>
  <si>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</si>
  <si>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</si>
  <si>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</si>
  <si>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</si>
  <si>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</si>
  <si>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</si>
  <si>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</si>
  <si>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</si>
  <si>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</si>
  <si>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</si>
  <si>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</si>
  <si>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</si>
  <si>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</si>
  <si>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</si>
  <si>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</si>
  <si>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</si>
  <si>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</si>
  <si>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</si>
  <si>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</si>
  <si>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</si>
  <si>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</si>
  <si>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</si>
  <si>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</si>
  <si>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</si>
  <si>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</si>
  <si>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</si>
  <si>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</si>
  <si>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</si>
  <si>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</si>
  <si>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</si>
  <si>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</si>
  <si>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</si>
  <si>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</si>
  <si>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</si>
  <si>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</si>
  <si>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</si>
  <si>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</si>
  <si>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</si>
  <si>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</si>
  <si>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</si>
  <si>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</si>
  <si>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</si>
  <si>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</si>
  <si>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</si>
  <si>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</si>
  <si>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</si>
  <si>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</si>
  <si>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</si>
  <si>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</si>
  <si>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</si>
  <si>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</si>
  <si>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</si>
  <si>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</si>
  <si>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</si>
  <si>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</si>
  <si>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</si>
  <si>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</si>
  <si>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</si>
  <si>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</si>
  <si>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</si>
  <si>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</si>
  <si>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</si>
  <si>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</si>
  <si>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</si>
  <si>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</si>
  <si>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</si>
  <si>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</si>
  <si>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</si>
  <si>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</si>
  <si>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</si>
  <si>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</si>
  <si>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</si>
  <si>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</si>
  <si>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</si>
  <si>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</si>
  <si>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</si>
  <si>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</si>
  <si>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</si>
  <si>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</si>
  <si>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</si>
  <si>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</si>
  <si>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</si>
  <si>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</si>
  <si>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</si>
  <si>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</si>
  <si>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</si>
  <si>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</si>
  <si>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</si>
  <si>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</si>
  <si>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</si>
  <si>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</si>
  <si>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</si>
  <si>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</si>
  <si>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</si>
  <si>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</si>
  <si>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</si>
  <si>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</si>
  <si>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</si>
  <si>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</si>
  <si>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</si>
  <si>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</si>
  <si>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</si>
  <si>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</si>
  <si>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</si>
  <si>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</si>
  <si>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</si>
  <si>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</si>
  <si>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</si>
  <si>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</si>
  <si>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</si>
  <si>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</si>
  <si>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</si>
  <si>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</si>
  <si>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</si>
  <si>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</si>
  <si>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</si>
  <si>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</si>
  <si>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</si>
  <si>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</si>
  <si>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</si>
  <si>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</si>
  <si>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</si>
  <si>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</si>
  <si>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</si>
  <si>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</si>
  <si>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</si>
  <si>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</si>
  <si>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</si>
  <si>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</si>
  <si>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</si>
  <si>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</si>
  <si>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</si>
  <si>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</si>
  <si>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</si>
  <si>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</si>
  <si>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</si>
  <si>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</si>
  <si>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</si>
  <si>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</si>
  <si>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</si>
  <si>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</si>
  <si>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</si>
  <si>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</si>
  <si>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</si>
  <si>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</si>
  <si>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</si>
  <si>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</si>
  <si>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</si>
  <si>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</si>
  <si>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</si>
  <si>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</si>
  <si>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</si>
  <si>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</si>
  <si>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</si>
  <si>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</si>
  <si>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</si>
  <si>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</si>
  <si>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</si>
  <si>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</si>
  <si>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</si>
  <si>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</si>
  <si>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</si>
  <si>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</si>
  <si>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</si>
  <si>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</si>
  <si>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</si>
  <si>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</si>
  <si>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</si>
  <si>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</si>
  <si>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</si>
  <si>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</si>
  <si>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</si>
  <si>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</si>
  <si>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</si>
  <si>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</si>
  <si>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</si>
  <si>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</si>
  <si>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</si>
  <si>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</si>
  <si>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</si>
  <si>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</si>
  <si>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</si>
  <si>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</si>
  <si>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</si>
  <si>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</si>
  <si>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</si>
  <si>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</si>
  <si>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</si>
  <si>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</si>
  <si>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</si>
  <si>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</si>
  <si>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</si>
  <si>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</si>
  <si>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</si>
  <si>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</si>
  <si>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</si>
  <si>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</si>
  <si>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</si>
  <si>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</si>
  <si>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</si>
  <si>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</si>
  <si>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</si>
  <si>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</si>
  <si>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</si>
  <si>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</si>
  <si>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</si>
  <si>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</si>
  <si>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</si>
  <si>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</si>
  <si>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</si>
  <si>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</si>
  <si>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</si>
  <si>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</si>
  <si>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</si>
  <si>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</si>
  <si>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</si>
  <si>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</si>
  <si>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</si>
  <si>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</si>
  <si>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</si>
  <si>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</si>
  <si>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</si>
  <si>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</si>
  <si>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</si>
  <si>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</si>
  <si>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</si>
  <si>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</si>
  <si>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</si>
  <si>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</si>
  <si>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</si>
  <si>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</si>
  <si>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</si>
  <si>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</si>
  <si>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</si>
  <si>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</si>
  <si>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</si>
  <si>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</si>
  <si>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</si>
  <si>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</si>
  <si>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</si>
  <si>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</si>
  <si>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</si>
  <si>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</si>
  <si>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</si>
  <si>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</si>
  <si>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</si>
  <si>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</si>
  <si>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</si>
  <si>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</si>
  <si>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</si>
  <si>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</si>
  <si>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</si>
  <si>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</si>
  <si>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</si>
  <si>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</si>
  <si>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</si>
  <si>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</si>
  <si>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</si>
  <si>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</si>
  <si>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</si>
  <si>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</si>
  <si>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</si>
  <si>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</si>
  <si>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</si>
  <si>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</si>
  <si>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</si>
  <si>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</si>
  <si>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</si>
  <si>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</si>
  <si>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</si>
  <si>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</si>
  <si>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</si>
  <si>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</si>
  <si>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</si>
  <si>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</si>
  <si>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</si>
  <si>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</si>
  <si>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</si>
  <si>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</si>
  <si>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</si>
  <si>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</si>
  <si>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</si>
  <si>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</si>
  <si>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</si>
  <si>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</si>
  <si>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</si>
  <si>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</si>
  <si>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</si>
  <si>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</si>
  <si>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</si>
  <si>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</si>
  <si>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</si>
  <si>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</si>
  <si>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</si>
  <si>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</si>
  <si>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</si>
  <si>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</si>
  <si>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</si>
  <si>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</si>
  <si>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</si>
  <si>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</si>
  <si>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</si>
  <si>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</si>
  <si>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</si>
  <si>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</si>
  <si>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</si>
  <si>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</si>
  <si>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</si>
  <si>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</si>
  <si>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</si>
  <si>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</si>
  <si>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</si>
  <si>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</si>
  <si>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</si>
  <si>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</si>
  <si>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</si>
  <si>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</si>
  <si>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</si>
  <si>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</si>
  <si>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</si>
  <si>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</si>
  <si>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</si>
  <si>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</si>
  <si>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</si>
  <si>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</si>
  <si>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</si>
  <si>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</si>
  <si>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</si>
  <si>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</si>
  <si>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</si>
  <si>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</si>
  <si>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</si>
  <si>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</si>
  <si>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</si>
  <si>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</si>
  <si>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</si>
  <si>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</si>
  <si>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</si>
  <si>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</si>
  <si>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</si>
  <si>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</si>
  <si>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</si>
  <si>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</si>
  <si>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</si>
  <si>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</si>
  <si>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</si>
  <si>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</si>
  <si>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</si>
  <si>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</si>
  <si>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</si>
  <si>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</si>
  <si>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</si>
  <si>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</si>
  <si>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</si>
  <si>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</si>
  <si>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</si>
  <si>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</si>
  <si>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</si>
  <si>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</si>
  <si>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</si>
  <si>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</si>
  <si>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</si>
  <si>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</si>
  <si>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</si>
  <si>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</si>
  <si>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</si>
  <si>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</si>
  <si>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</si>
  <si>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</si>
  <si>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</si>
  <si>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</si>
  <si>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</si>
  <si>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</si>
  <si>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</si>
  <si>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</si>
  <si>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</si>
  <si>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</si>
  <si>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</si>
  <si>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</si>
  <si>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</si>
  <si>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</si>
  <si>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</si>
  <si>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</si>
  <si>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</si>
  <si>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</si>
  <si>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</si>
  <si>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</si>
  <si>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</si>
  <si>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</si>
  <si>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</si>
  <si>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</si>
  <si>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</si>
  <si>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</si>
  <si>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</si>
  <si>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</si>
  <si>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</si>
  <si>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</si>
  <si>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</si>
  <si>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</si>
  <si>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</si>
  <si>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</si>
  <si>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</si>
  <si>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</si>
  <si>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</si>
  <si>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</si>
  <si>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</si>
  <si>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</si>
  <si>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</si>
  <si>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</si>
  <si>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</si>
  <si>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</si>
  <si>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</si>
  <si>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</si>
  <si>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</si>
  <si>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</si>
  <si>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</si>
  <si>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</si>
  <si>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</si>
  <si>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</si>
  <si>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</si>
  <si>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</si>
  <si>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</si>
  <si>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</si>
  <si>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</si>
  <si>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</si>
  <si>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</si>
  <si>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</si>
  <si>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</si>
  <si>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</si>
  <si>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</si>
  <si>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</si>
  <si>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</si>
  <si>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</si>
  <si>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</si>
  <si>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</si>
  <si>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</si>
  <si>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</si>
  <si>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</si>
  <si>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</si>
  <si>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</si>
  <si>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</si>
  <si>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</si>
  <si>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</si>
  <si>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</si>
  <si>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</si>
  <si>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</si>
  <si>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</si>
  <si>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</si>
  <si>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</si>
  <si>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</si>
  <si>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</si>
  <si>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</si>
  <si>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</si>
  <si>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</si>
  <si>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</si>
  <si>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</si>
  <si>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</si>
  <si>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</si>
  <si>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</si>
  <si>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</si>
  <si>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</si>
  <si>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</si>
  <si>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</si>
  <si>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</si>
  <si>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</si>
  <si>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</si>
  <si>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</si>
  <si>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</si>
  <si>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</si>
  <si>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</si>
  <si>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</si>
  <si>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</si>
  <si>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</si>
  <si>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</si>
  <si>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</si>
  <si>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</si>
  <si>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</si>
  <si>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</si>
  <si>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</si>
  <si>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</si>
  <si>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</si>
  <si>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</si>
  <si>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</si>
  <si>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</si>
  <si>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</si>
  <si>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</si>
  <si>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</si>
  <si>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</si>
  <si>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</si>
  <si>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</si>
  <si>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</si>
  <si>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</si>
  <si>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</si>
  <si>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</si>
  <si>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</si>
  <si>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</si>
  <si>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</si>
  <si>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</si>
  <si>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</si>
  <si>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</si>
  <si>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</si>
  <si>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</si>
  <si>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</si>
  <si>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</si>
  <si>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</si>
  <si>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</si>
  <si>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</si>
  <si>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</si>
  <si>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</si>
  <si>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</si>
  <si>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</si>
  <si>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</si>
  <si>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</si>
  <si>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</si>
  <si>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</si>
  <si>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</si>
  <si>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</si>
  <si>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</si>
  <si>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</si>
  <si>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</si>
  <si>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</si>
  <si>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</si>
  <si>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</si>
  <si>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</si>
  <si>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</si>
  <si>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</si>
  <si>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</si>
  <si>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</si>
  <si>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</si>
  <si>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</si>
  <si>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</si>
  <si>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</si>
  <si>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</si>
  <si>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</si>
  <si>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</si>
  <si>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</si>
  <si>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</si>
  <si>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</si>
  <si>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</si>
  <si>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</si>
  <si>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</si>
  <si>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</si>
  <si>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</si>
  <si>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</si>
  <si>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</si>
  <si>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</si>
  <si>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</si>
  <si>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</si>
  <si>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</si>
  <si>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</si>
  <si>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</si>
  <si>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</si>
  <si>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</si>
  <si>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</si>
  <si>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</si>
  <si>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</si>
  <si>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</si>
  <si>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</si>
  <si>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</si>
  <si>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</si>
  <si>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</si>
  <si>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</si>
  <si>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</si>
  <si>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</si>
  <si>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</si>
  <si>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</si>
  <si>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</si>
  <si>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</si>
  <si>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</si>
  <si>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</si>
  <si>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</si>
  <si>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</si>
  <si>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</si>
  <si>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</si>
  <si>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</si>
  <si>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</si>
  <si>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</si>
  <si>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</si>
  <si>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</si>
  <si>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</si>
  <si>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</si>
  <si>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</si>
  <si>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</si>
  <si>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</si>
  <si>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</si>
  <si>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</si>
  <si>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</si>
  <si>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</si>
  <si>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</si>
  <si>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</si>
  <si>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</si>
  <si>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</si>
  <si>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</si>
  <si>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</si>
  <si>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</si>
  <si>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</si>
  <si>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</si>
  <si>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</si>
  <si>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</si>
  <si>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</si>
  <si>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</si>
  <si>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</si>
  <si>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</si>
  <si>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</si>
  <si>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</si>
  <si>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</si>
  <si>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</si>
  <si>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</si>
  <si>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</si>
  <si>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</si>
  <si>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</si>
  <si>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</si>
  <si>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</si>
  <si>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</si>
  <si>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</si>
  <si>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</si>
  <si>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</si>
  <si>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</si>
  <si>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</si>
  <si>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</si>
  <si>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</si>
  <si>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</si>
  <si>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</si>
  <si>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</si>
  <si>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</si>
  <si>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</si>
  <si>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</si>
  <si>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</si>
  <si>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</si>
  <si>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</si>
  <si>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</si>
  <si>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</si>
  <si>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</si>
  <si>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</si>
  <si>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</si>
  <si>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</si>
  <si>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</si>
  <si>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</si>
  <si>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</si>
  <si>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</si>
  <si>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</si>
  <si>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</si>
  <si>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</si>
  <si>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</si>
  <si>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</si>
  <si>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</si>
  <si>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</si>
  <si>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</si>
  <si>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</si>
  <si>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</si>
  <si>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</si>
  <si>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</si>
  <si>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</si>
  <si>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</si>
  <si>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</si>
  <si>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</si>
  <si>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</si>
  <si>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</si>
  <si>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</si>
  <si>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</si>
  <si>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</si>
  <si>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</si>
  <si>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</si>
  <si>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</si>
  <si>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</si>
  <si>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</si>
  <si>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</si>
  <si>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</si>
  <si>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</si>
  <si>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</si>
  <si>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</si>
  <si>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</si>
  <si>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</si>
  <si>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</si>
  <si>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</si>
  <si>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</si>
  <si>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</si>
  <si>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</si>
  <si>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</si>
  <si>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</si>
  <si>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</si>
  <si>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</si>
  <si>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</si>
  <si>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</si>
  <si>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</si>
  <si>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</si>
  <si>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</si>
  <si>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</si>
  <si>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</si>
  <si>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</si>
  <si>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</si>
  <si>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</si>
  <si>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</si>
  <si>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</si>
  <si>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</si>
  <si>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</si>
  <si>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</si>
  <si>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</si>
  <si>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</si>
  <si>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</si>
  <si>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</si>
  <si>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</si>
  <si>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</si>
  <si>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</si>
  <si>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</si>
  <si>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</si>
  <si>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</si>
  <si>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</si>
  <si>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</si>
  <si>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</si>
  <si>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</si>
  <si>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</si>
  <si>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</si>
  <si>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</si>
  <si>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</si>
  <si>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</si>
  <si>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</si>
  <si>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</si>
  <si>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</si>
  <si>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</si>
  <si>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</si>
  <si>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</si>
  <si>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</si>
  <si>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</si>
  <si>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</si>
  <si>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</si>
  <si>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</si>
  <si>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</si>
  <si>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</si>
  <si>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</si>
  <si>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</si>
  <si>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</si>
  <si>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</si>
  <si>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</si>
  <si>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</si>
  <si>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</si>
  <si>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</si>
  <si>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</si>
  <si>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</si>
  <si>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</si>
  <si>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</si>
  <si>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</si>
  <si>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</si>
  <si>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</si>
  <si>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</si>
  <si>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</si>
  <si>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</si>
  <si>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</si>
  <si>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</si>
  <si>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</si>
  <si>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</si>
  <si>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</si>
  <si>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</si>
  <si>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</si>
  <si>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</si>
  <si>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</si>
  <si>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</si>
  <si>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</si>
  <si>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</si>
  <si>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</si>
  <si>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</si>
  <si>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</si>
  <si>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</si>
  <si>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</si>
  <si>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</si>
  <si>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</si>
  <si>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</si>
  <si>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</si>
  <si>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</si>
  <si>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</si>
  <si>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</si>
  <si>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</si>
  <si>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</si>
  <si>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</si>
  <si>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</si>
  <si>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</si>
  <si>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</si>
  <si>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</si>
  <si>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</si>
  <si>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</si>
  <si>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</si>
  <si>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</si>
  <si>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</si>
  <si>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</si>
  <si>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</si>
  <si>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</si>
  <si>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</si>
  <si>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</si>
  <si>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</si>
  <si>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</si>
  <si>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</si>
  <si>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</si>
  <si>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</si>
  <si>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</si>
  <si>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</si>
  <si>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</si>
  <si>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</si>
  <si>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</si>
  <si>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</si>
  <si>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</si>
  <si>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</si>
  <si>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</si>
  <si>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</si>
  <si>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</si>
  <si>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</si>
  <si>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</si>
  <si>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</si>
  <si>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</si>
  <si>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</si>
  <si>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</si>
  <si>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</si>
  <si>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</si>
  <si>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</si>
  <si>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</si>
  <si>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</si>
  <si>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</si>
  <si>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</si>
  <si>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</si>
  <si>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</si>
  <si>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</si>
  <si>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</si>
  <si>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</si>
  <si>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</si>
  <si>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</si>
  <si>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</si>
  <si>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</si>
  <si>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</si>
  <si>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</si>
  <si>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</si>
  <si>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</si>
  <si>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</si>
  <si>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</si>
  <si>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</si>
  <si>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</si>
  <si>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</si>
  <si>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</si>
  <si>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</si>
  <si>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</si>
  <si>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</si>
  <si>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</si>
  <si>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</si>
  <si>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</si>
  <si>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</si>
  <si>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</si>
  <si>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</si>
  <si>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</si>
  <si>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</si>
  <si>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</si>
  <si>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</si>
  <si>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</si>
  <si>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</si>
  <si>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</si>
  <si>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</si>
  <si>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</si>
  <si>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</si>
  <si>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</si>
  <si>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</si>
  <si>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</si>
  <si>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</si>
  <si>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</si>
  <si>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</si>
  <si>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</si>
  <si>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</si>
  <si>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</si>
  <si>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</si>
  <si>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</si>
  <si>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</si>
  <si>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</si>
  <si>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</si>
  <si>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</si>
  <si>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</si>
  <si>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</si>
  <si>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</si>
  <si>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</si>
  <si>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</si>
  <si>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</si>
  <si>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</si>
  <si>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</si>
  <si>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</si>
  <si>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</si>
  <si>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</si>
  <si>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</si>
  <si>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</si>
  <si>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</si>
  <si>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</si>
  <si>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</si>
  <si>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</si>
  <si>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</si>
  <si>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</si>
  <si>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</si>
  <si>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</si>
  <si>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</si>
  <si>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</si>
  <si>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</si>
  <si>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</si>
  <si>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</si>
  <si>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</si>
  <si>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</si>
  <si>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</si>
  <si>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</si>
  <si>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</si>
  <si>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</si>
  <si>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</si>
  <si>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</si>
  <si>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</si>
  <si>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</si>
  <si>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</si>
  <si>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</si>
  <si>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</si>
  <si>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</si>
  <si>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</si>
  <si>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</si>
  <si>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</si>
  <si>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</si>
  <si>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</si>
  <si>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</si>
  <si>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</si>
  <si>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</si>
  <si>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</si>
  <si>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</si>
  <si>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</si>
  <si>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</si>
  <si>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</si>
  <si>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</si>
  <si>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</si>
  <si>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</si>
  <si>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</si>
  <si>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</si>
  <si>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</si>
  <si>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</si>
  <si>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</si>
  <si>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</si>
  <si>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</si>
  <si>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</si>
  <si>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</si>
  <si>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</si>
  <si>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</si>
  <si>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</si>
  <si>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</si>
  <si>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</si>
  <si>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</si>
  <si>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</si>
  <si>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</si>
  <si>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</si>
  <si>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</si>
  <si>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</si>
  <si>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</si>
  <si>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</si>
  <si>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</si>
  <si>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</si>
  <si>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</si>
  <si>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</si>
  <si>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</si>
  <si>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</si>
  <si>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</si>
  <si>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</si>
  <si>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</si>
  <si>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</si>
  <si>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</si>
  <si>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</si>
  <si>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</si>
  <si>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</si>
  <si>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</si>
  <si>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</si>
  <si>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</si>
  <si>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</si>
  <si>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</si>
  <si>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</si>
  <si>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</si>
  <si>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</si>
  <si>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</si>
  <si>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</si>
  <si>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</si>
  <si>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</si>
  <si>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</si>
  <si>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</si>
  <si>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</si>
  <si>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</si>
  <si>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</si>
  <si>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</si>
  <si>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</si>
  <si>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</si>
  <si>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</si>
  <si>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</si>
  <si>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</si>
  <si>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</si>
  <si>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</si>
  <si>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</si>
  <si>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</si>
  <si>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</si>
  <si>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</si>
  <si>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</si>
  <si>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</si>
  <si>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</si>
  <si>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</si>
  <si>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</si>
  <si>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</si>
  <si>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</si>
  <si>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</si>
  <si>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</si>
  <si>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</si>
  <si>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</si>
  <si>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</si>
  <si>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</si>
  <si>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</si>
  <si>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</si>
  <si>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</si>
  <si>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</si>
  <si>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</si>
  <si>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</si>
  <si>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</si>
  <si>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</si>
  <si>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</si>
  <si>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</si>
  <si>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</si>
  <si>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</si>
  <si>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</si>
  <si>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</si>
  <si>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</si>
  <si>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</si>
  <si>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</si>
  <si>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</si>
  <si>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</si>
  <si>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</si>
  <si>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</si>
  <si>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</si>
  <si>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</si>
  <si>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</si>
  <si>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</si>
  <si>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</si>
  <si>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</si>
  <si>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</si>
  <si>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</si>
  <si>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</si>
  <si>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</si>
  <si>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</si>
  <si>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</si>
  <si>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</si>
  <si>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</si>
  <si>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</si>
  <si>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</si>
  <si>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</si>
  <si>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</si>
  <si>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</si>
  <si>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</si>
  <si>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</si>
  <si>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</si>
  <si>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</si>
  <si>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</si>
  <si>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</si>
  <si>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</si>
  <si>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</si>
  <si>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</si>
  <si>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</si>
  <si>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</si>
  <si>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</si>
  <si>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</si>
  <si>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</si>
  <si>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</si>
  <si>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</si>
  <si>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</si>
  <si>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</si>
  <si>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</si>
  <si>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</si>
  <si>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</si>
  <si>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</si>
  <si>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</si>
  <si>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</si>
  <si>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</si>
  <si>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</si>
  <si>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</si>
  <si>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</si>
  <si>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</si>
  <si>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</si>
  <si>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</si>
  <si>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</si>
  <si>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</si>
  <si>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</si>
  <si>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</si>
  <si>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</si>
  <si>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</si>
  <si>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</si>
  <si>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</si>
  <si>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</si>
  <si>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</si>
  <si>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</si>
  <si>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</si>
  <si>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</si>
  <si>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</si>
  <si>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</si>
  <si>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</si>
  <si>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</si>
  <si>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</si>
  <si>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</si>
  <si>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</si>
  <si>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</si>
  <si>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</si>
  <si>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</si>
  <si>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</si>
  <si>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</si>
  <si>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</si>
  <si>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</si>
  <si>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</si>
  <si>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</si>
  <si>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</si>
  <si>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</si>
  <si>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</si>
  <si>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</si>
  <si>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</si>
  <si>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</si>
  <si>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</si>
  <si>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</si>
  <si>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</si>
  <si>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</si>
  <si>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</si>
  <si>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</si>
  <si>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</si>
  <si>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</si>
  <si>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</si>
  <si>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</si>
  <si>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</si>
  <si>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</si>
  <si>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</si>
  <si>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</si>
  <si>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</si>
  <si>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</si>
  <si>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</si>
  <si>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</si>
  <si>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</si>
  <si>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</si>
  <si>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</si>
  <si>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</si>
  <si>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</si>
  <si>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</si>
  <si>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</si>
  <si>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</si>
  <si>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</si>
  <si>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</si>
  <si>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</si>
  <si>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</si>
  <si>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</si>
  <si>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</si>
  <si>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</si>
  <si>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</si>
  <si>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</si>
  <si>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</si>
  <si>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</si>
  <si>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</si>
  <si>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</si>
  <si>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</si>
  <si>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</si>
  <si>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</si>
  <si>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</si>
  <si>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</si>
  <si>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</si>
  <si>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</si>
  <si>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</si>
  <si>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</si>
  <si>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</si>
  <si>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</si>
  <si>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</si>
  <si>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</si>
  <si>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</si>
  <si>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</si>
  <si>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</si>
  <si>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</si>
  <si>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</si>
  <si>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</si>
  <si>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</si>
  <si>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</si>
  <si>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</si>
  <si>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</si>
  <si>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</si>
  <si>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</si>
  <si>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</si>
  <si>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</si>
  <si>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</si>
  <si>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</si>
  <si>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</si>
  <si>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</si>
  <si>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</si>
  <si>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</si>
  <si>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</si>
  <si>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</si>
  <si>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</si>
  <si>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</si>
  <si>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</si>
  <si>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</si>
  <si>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</si>
  <si>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</si>
  <si>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</si>
  <si>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</si>
  <si>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</si>
  <si>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</si>
  <si>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</si>
  <si>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</si>
  <si>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</si>
  <si>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</si>
  <si>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</si>
  <si>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</si>
  <si>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</si>
  <si>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</si>
  <si>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</si>
  <si>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</si>
  <si>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</si>
  <si>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</si>
  <si>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</si>
  <si>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</si>
  <si>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</si>
  <si>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</si>
  <si>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</si>
  <si>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</si>
  <si>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</si>
  <si>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</si>
  <si>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</si>
  <si>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</si>
  <si>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</si>
  <si>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</si>
  <si>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</si>
  <si>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</si>
  <si>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</si>
  <si>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</si>
  <si>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</si>
  <si>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</si>
  <si>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</si>
  <si>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</si>
  <si>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</si>
  <si>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</si>
  <si>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</si>
  <si>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</si>
  <si>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</si>
  <si>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</si>
  <si>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</si>
  <si>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</si>
  <si>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</si>
  <si>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</si>
  <si>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</si>
  <si>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</si>
  <si>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</si>
  <si>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</si>
  <si>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</si>
  <si>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</si>
  <si>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</si>
  <si>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</si>
  <si>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</si>
  <si>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</si>
  <si>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</si>
  <si>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</si>
  <si>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</si>
  <si>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</si>
  <si>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</si>
  <si>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</si>
  <si>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</si>
  <si>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</si>
  <si>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</si>
  <si>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</si>
  <si>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</si>
  <si>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</si>
  <si>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</si>
  <si>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</si>
  <si>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</si>
  <si>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</si>
  <si>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</si>
  <si>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</si>
  <si>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</si>
  <si>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</si>
  <si>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</si>
  <si>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</si>
  <si>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</si>
  <si>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</si>
  <si>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</si>
  <si>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</si>
  <si>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</si>
  <si>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</si>
  <si>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</si>
  <si>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</si>
  <si>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</si>
  <si>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</si>
  <si>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</si>
  <si>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</si>
  <si>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</si>
  <si>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</si>
  <si>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</si>
  <si>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</si>
  <si>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</si>
  <si>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</si>
  <si>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</si>
  <si>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</si>
  <si>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</si>
  <si>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</si>
  <si>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</si>
  <si>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</si>
  <si>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</si>
  <si>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</si>
  <si>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</si>
  <si>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</si>
  <si>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</si>
  <si>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</si>
  <si>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</si>
  <si>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</si>
  <si>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</si>
  <si>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</si>
  <si>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</si>
  <si>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</si>
  <si>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</si>
  <si>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</si>
  <si>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</si>
  <si>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</si>
  <si>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</si>
  <si>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</si>
  <si>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</si>
  <si>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</si>
  <si>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</si>
  <si>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</si>
  <si>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</si>
  <si>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</si>
  <si>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</si>
  <si>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</si>
  <si>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</si>
  <si>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</si>
  <si>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</si>
  <si>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</si>
  <si>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</si>
  <si>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</si>
  <si>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</si>
  <si>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</si>
  <si>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</si>
  <si>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</si>
  <si>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</si>
  <si>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</si>
  <si>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</si>
  <si>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</si>
  <si>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</si>
  <si>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</si>
  <si>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</si>
  <si>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</si>
  <si>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</si>
  <si>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</si>
  <si>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</si>
  <si>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</si>
  <si>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</si>
  <si>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</si>
  <si>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</si>
  <si>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</si>
  <si>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</si>
  <si>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</si>
  <si>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</si>
  <si>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</si>
  <si>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</si>
  <si>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</si>
  <si>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</si>
  <si>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</si>
  <si>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</si>
  <si>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</si>
  <si>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</si>
  <si>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</si>
  <si>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</si>
  <si>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</si>
  <si>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</si>
  <si>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</si>
  <si>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</si>
  <si>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</si>
  <si>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</si>
  <si>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</si>
  <si>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</si>
  <si>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</si>
  <si>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</si>
  <si>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</si>
  <si>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</si>
  <si>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</si>
  <si>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</si>
  <si>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</si>
  <si>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</si>
  <si>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</si>
  <si>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</si>
  <si>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</si>
  <si>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</si>
  <si>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</si>
  <si>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</si>
  <si>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</si>
  <si>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</si>
  <si>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</si>
  <si>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</si>
  <si>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</si>
  <si>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</si>
  <si>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</si>
  <si>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</si>
  <si>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</si>
  <si>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</si>
  <si>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</si>
  <si>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</si>
  <si>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</si>
  <si>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</si>
  <si>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</si>
  <si>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</si>
  <si>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</si>
  <si>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</si>
  <si>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</si>
  <si>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</si>
  <si>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</si>
  <si>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</si>
  <si>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</si>
  <si>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</si>
  <si>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</si>
  <si>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</si>
  <si>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</si>
  <si>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</si>
  <si>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</si>
  <si>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</si>
  <si>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</si>
  <si>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</si>
  <si>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</si>
  <si>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</si>
  <si>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</si>
  <si>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</si>
  <si>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</si>
  <si>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</si>
  <si>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</si>
  <si>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</si>
  <si>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</si>
  <si>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</si>
  <si>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</si>
  <si>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</si>
  <si>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</si>
  <si>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</si>
  <si>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</si>
  <si>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</si>
  <si>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</si>
  <si>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</si>
  <si>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</si>
  <si>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</si>
  <si>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</si>
  <si>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</si>
  <si>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</si>
  <si>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</si>
  <si>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</si>
  <si>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</si>
  <si>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</si>
  <si>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</si>
  <si>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</si>
  <si>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</si>
  <si>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</si>
  <si>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</si>
  <si>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</si>
  <si>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</si>
  <si>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</si>
  <si>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</si>
  <si>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</si>
  <si>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</si>
  <si>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</si>
  <si>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</si>
  <si>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</si>
  <si>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</si>
  <si>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</si>
  <si>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</si>
  <si>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</si>
  <si>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</si>
  <si>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</si>
  <si>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</si>
  <si>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</si>
  <si>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</si>
  <si>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</si>
  <si>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</si>
  <si>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</si>
  <si>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</si>
  <si>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</si>
  <si>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</si>
  <si>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</si>
  <si>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</si>
  <si>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</si>
  <si>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</si>
  <si>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</si>
  <si>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</si>
  <si>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</si>
  <si>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</si>
  <si>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</si>
  <si>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</si>
  <si>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</si>
  <si>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</si>
  <si>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</si>
  <si>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</si>
  <si>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</si>
  <si>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</si>
  <si>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</si>
  <si>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</si>
  <si>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</si>
  <si>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</si>
  <si>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</si>
  <si>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</si>
  <si>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</si>
  <si>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</si>
  <si>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</si>
  <si>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</si>
  <si>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</si>
  <si>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</si>
  <si>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</si>
  <si>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</si>
  <si>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</si>
  <si>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</si>
  <si>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</si>
  <si>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</si>
  <si>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</si>
  <si>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</si>
  <si>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</si>
  <si>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</si>
  <si>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</si>
  <si>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</si>
  <si>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</si>
  <si>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</si>
  <si>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</si>
  <si>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</si>
  <si>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</si>
  <si>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</si>
  <si>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</si>
  <si>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</si>
  <si>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</si>
  <si>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</si>
  <si>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</si>
  <si>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</si>
  <si>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</si>
  <si>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</si>
  <si>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</si>
  <si>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</si>
  <si>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</si>
  <si>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</si>
  <si>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</si>
  <si>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</si>
  <si>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</si>
  <si>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</si>
  <si>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</si>
  <si>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</si>
  <si>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</si>
  <si>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</si>
  <si>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</si>
  <si>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</si>
  <si>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</si>
  <si>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</si>
  <si>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</si>
  <si>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</si>
  <si>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</si>
  <si>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</si>
  <si>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</si>
  <si>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</si>
  <si>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</si>
  <si>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</si>
  <si>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</si>
  <si>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</si>
  <si>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</si>
  <si>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</si>
  <si>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</si>
  <si>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</si>
  <si>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</si>
  <si>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</si>
  <si>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</si>
  <si>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</si>
  <si>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</si>
  <si>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</si>
  <si>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</si>
  <si>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</si>
  <si>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</si>
  <si>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</si>
  <si>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</si>
  <si>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</si>
  <si>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</si>
  <si>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</si>
  <si>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</si>
  <si>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</si>
  <si>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</si>
  <si>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</si>
  <si>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</si>
  <si>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</si>
  <si>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</si>
  <si>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</si>
  <si>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</si>
  <si>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</si>
  <si>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</si>
  <si>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</si>
  <si>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</si>
  <si>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</si>
  <si>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</si>
  <si>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</si>
  <si>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</si>
  <si>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</si>
  <si>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</si>
  <si>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</si>
  <si>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</si>
  <si>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</si>
  <si>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</si>
  <si>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</si>
  <si>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</si>
  <si>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</si>
  <si>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</si>
  <si>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</si>
  <si>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</si>
  <si>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</si>
  <si>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</si>
  <si>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</si>
  <si>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</si>
  <si>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</si>
  <si>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</si>
  <si>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</si>
  <si>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</si>
  <si>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</si>
  <si>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</si>
  <si>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</si>
  <si>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</si>
  <si>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</si>
  <si>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</si>
  <si>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</si>
  <si>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</si>
  <si>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</si>
  <si>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</si>
  <si>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</si>
  <si>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</si>
  <si>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</si>
  <si>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</si>
  <si>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</si>
  <si>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</si>
  <si>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</si>
  <si>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</si>
  <si>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</si>
  <si>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</si>
  <si>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</si>
  <si>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</si>
  <si>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</si>
  <si>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</si>
  <si>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</si>
  <si>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</si>
  <si>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</si>
  <si>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</si>
  <si>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</si>
  <si>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</si>
  <si>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</si>
  <si>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</si>
  <si>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</si>
  <si>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</si>
  <si>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</si>
  <si>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</si>
  <si>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</si>
  <si>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</si>
  <si>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</si>
  <si>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</si>
  <si>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</si>
  <si>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</si>
  <si>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</si>
  <si>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</si>
  <si>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</si>
  <si>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</si>
  <si>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</si>
  <si>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</si>
  <si>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</si>
  <si>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</si>
  <si>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</si>
  <si>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</si>
  <si>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</si>
  <si>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</si>
  <si>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</si>
  <si>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</si>
  <si>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</si>
  <si>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</si>
  <si>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</si>
  <si>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</si>
  <si>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</si>
  <si>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</si>
  <si>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</si>
  <si>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</si>
  <si>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</si>
  <si>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</si>
  <si>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</si>
  <si>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</si>
  <si>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</si>
  <si>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</si>
  <si>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</si>
  <si>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</si>
  <si>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</si>
  <si>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</si>
  <si>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</si>
  <si>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</si>
  <si>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</si>
  <si>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</si>
  <si>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</si>
  <si>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</si>
  <si>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</si>
  <si>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</si>
  <si>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</si>
  <si>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</si>
  <si>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</si>
  <si>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</si>
  <si>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</si>
  <si>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</si>
  <si>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</si>
  <si>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</si>
  <si>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</si>
  <si>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</si>
  <si>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</si>
  <si>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</si>
  <si>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</si>
  <si>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</si>
  <si>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</si>
  <si>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</si>
  <si>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</si>
  <si>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</si>
  <si>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</si>
  <si>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</si>
  <si>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</si>
  <si>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</si>
  <si>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</si>
  <si>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</si>
  <si>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</si>
  <si>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</si>
  <si>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</si>
  <si>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</si>
  <si>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</si>
  <si>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</si>
  <si>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</si>
  <si>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</si>
  <si>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</si>
  <si>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</si>
  <si>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</si>
  <si>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</si>
  <si>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</si>
  <si>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</si>
  <si>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</si>
  <si>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</si>
  <si>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</si>
  <si>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</si>
  <si>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</si>
  <si>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</si>
  <si>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</si>
  <si>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</si>
  <si>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</si>
  <si>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</si>
  <si>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</si>
  <si>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</si>
  <si>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</si>
  <si>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</si>
  <si>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</si>
  <si>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</si>
  <si>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</si>
  <si>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</si>
  <si>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</si>
  <si>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</si>
  <si>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</si>
  <si>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</si>
  <si>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</si>
  <si>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</si>
  <si>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</si>
  <si>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</si>
  <si>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</si>
  <si>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</si>
  <si>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</si>
  <si>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</si>
  <si>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</si>
  <si>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</si>
  <si>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</si>
  <si>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</si>
  <si>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</si>
  <si>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</si>
  <si>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</si>
  <si>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</si>
  <si>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</si>
  <si>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</si>
  <si>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</si>
  <si>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</si>
  <si>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</si>
  <si>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</si>
  <si>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</si>
  <si>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</si>
  <si>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</si>
  <si>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</si>
  <si>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</si>
  <si>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</si>
  <si>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</si>
  <si>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</si>
  <si>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</si>
  <si>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</si>
  <si>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</si>
  <si>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</si>
  <si>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</si>
  <si>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</si>
  <si>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</si>
  <si>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</si>
  <si>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</si>
  <si>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</si>
  <si>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</si>
  <si>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</si>
  <si>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</si>
  <si>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</si>
  <si>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</si>
  <si>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</si>
  <si>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</si>
  <si>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</si>
  <si>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</si>
  <si>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</si>
  <si>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</si>
  <si>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</si>
  <si>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</si>
  <si>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</si>
  <si>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</si>
  <si>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</si>
  <si>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</si>
  <si>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</si>
  <si>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</si>
  <si>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</si>
  <si>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</si>
  <si>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</si>
  <si>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</si>
  <si>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</si>
  <si>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</si>
  <si>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</si>
  <si>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</si>
  <si>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</si>
  <si>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</si>
  <si>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</si>
  <si>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</si>
  <si>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</si>
  <si>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</si>
  <si>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</si>
  <si>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</si>
  <si>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</si>
  <si>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</si>
  <si>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</si>
  <si>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</si>
  <si>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</si>
  <si>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</si>
  <si>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</si>
  <si>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</si>
  <si>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</si>
  <si>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</si>
  <si>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</si>
  <si>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</si>
  <si>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</si>
  <si>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</si>
  <si>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</si>
  <si>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</si>
  <si>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</si>
  <si>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</si>
  <si>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</si>
  <si>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</si>
  <si>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</si>
  <si>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</si>
  <si>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</si>
  <si>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</si>
  <si>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</si>
  <si>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</si>
  <si>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</si>
  <si>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</si>
  <si>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</si>
  <si>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</si>
  <si>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</si>
  <si>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</si>
  <si>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</si>
  <si>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</si>
  <si>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</si>
  <si>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</si>
  <si>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</si>
  <si>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</si>
  <si>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</si>
  <si>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</si>
  <si>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</si>
  <si>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</si>
  <si>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</si>
  <si>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</si>
  <si>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</si>
  <si>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</si>
  <si>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</si>
  <si>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</si>
  <si>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</si>
  <si>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</si>
  <si>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</si>
  <si>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</si>
  <si>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</si>
  <si>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</si>
  <si>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</si>
  <si>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</si>
  <si>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</si>
  <si>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</si>
  <si>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</si>
  <si>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</si>
  <si>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</si>
  <si>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</si>
  <si>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</si>
  <si>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</si>
  <si>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</si>
  <si>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</si>
  <si>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</si>
  <si>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</si>
  <si>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</si>
  <si>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</si>
  <si>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</si>
  <si>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</si>
  <si>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</si>
  <si>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</si>
  <si>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</si>
  <si>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</si>
  <si>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</si>
  <si>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</si>
  <si>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</si>
  <si>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</si>
  <si>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</si>
  <si>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</si>
  <si>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</si>
  <si>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</si>
  <si>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</si>
  <si>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</si>
  <si>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</si>
  <si>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</si>
  <si>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</si>
  <si>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</si>
  <si>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</si>
  <si>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</si>
  <si>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</si>
  <si>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</si>
  <si>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</si>
  <si>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</si>
  <si>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</si>
  <si>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</si>
  <si>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</si>
  <si>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</si>
  <si>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</si>
  <si>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</si>
  <si>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</si>
  <si>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</si>
  <si>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</si>
  <si>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</si>
  <si>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</si>
  <si>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</si>
  <si>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</si>
  <si>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</si>
  <si>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</si>
  <si>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</si>
  <si>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</si>
  <si>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</si>
  <si>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</si>
  <si>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</si>
  <si>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</si>
  <si>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</si>
  <si>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</si>
  <si>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</si>
  <si>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</si>
  <si>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</si>
  <si>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</si>
  <si>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</si>
  <si>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</si>
  <si>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</si>
  <si>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</si>
  <si>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</si>
  <si>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</si>
  <si>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</si>
  <si>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</si>
  <si>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</si>
  <si>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</si>
  <si>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</si>
  <si>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</si>
  <si>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</si>
  <si>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</si>
  <si>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</si>
  <si>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</si>
  <si>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</si>
  <si>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</si>
  <si>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</si>
  <si>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</si>
  <si>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</si>
  <si>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</si>
  <si>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</si>
  <si>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</si>
  <si>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</si>
  <si>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</si>
  <si>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</si>
  <si>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</si>
  <si>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</si>
  <si>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</si>
  <si>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</si>
  <si>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</si>
  <si>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</si>
  <si>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</si>
  <si>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</si>
  <si>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</si>
  <si>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</si>
  <si>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</si>
  <si>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</si>
  <si>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</si>
  <si>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</si>
  <si>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</si>
  <si>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</si>
  <si>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</si>
  <si>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</si>
  <si>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</si>
  <si>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</si>
  <si>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</si>
  <si>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</si>
  <si>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</si>
  <si>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</si>
  <si>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</si>
  <si>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</si>
  <si>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</si>
  <si>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</si>
  <si>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</si>
  <si>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</si>
  <si>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</si>
  <si>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</si>
  <si>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</si>
  <si>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</si>
  <si>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</si>
  <si>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</si>
  <si>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</si>
  <si>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</si>
  <si>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</si>
  <si>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</si>
  <si>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</si>
  <si>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</si>
  <si>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</si>
  <si>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</si>
  <si>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</si>
  <si>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</si>
  <si>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</si>
  <si>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</si>
  <si>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</si>
  <si>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</si>
  <si>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</si>
  <si>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</si>
  <si>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</si>
  <si>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</si>
  <si>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</si>
  <si>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</si>
  <si>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</si>
  <si>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</si>
  <si>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</si>
  <si>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</si>
  <si>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</si>
  <si>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</si>
  <si>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</si>
  <si>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</si>
  <si>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</si>
  <si>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</si>
  <si>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</si>
  <si>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</si>
  <si>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</si>
  <si>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</si>
  <si>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</si>
  <si>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</si>
  <si>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</si>
  <si>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</si>
  <si>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</si>
  <si>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</si>
  <si>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</si>
  <si>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</si>
  <si>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</si>
  <si>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</si>
  <si>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</si>
  <si>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</si>
  <si>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</si>
  <si>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</si>
  <si>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</si>
  <si>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</si>
  <si>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</si>
  <si>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</si>
  <si>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</si>
  <si>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</si>
  <si>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</si>
  <si>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</si>
  <si>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</si>
  <si>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</si>
  <si>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</si>
  <si>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</si>
  <si>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</si>
  <si>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</si>
  <si>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</si>
  <si>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</si>
  <si>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</si>
  <si>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</si>
  <si>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</si>
  <si>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</si>
  <si>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</si>
  <si>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</si>
  <si>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</si>
  <si>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</si>
  <si>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</si>
  <si>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</si>
  <si>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</si>
  <si>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</si>
  <si>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</si>
  <si>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</si>
  <si>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</si>
  <si>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</si>
  <si>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</si>
  <si>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</si>
  <si>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</si>
  <si>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</si>
  <si>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</si>
  <si>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</si>
  <si>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</si>
  <si>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</si>
  <si>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</si>
  <si>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</si>
  <si>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</si>
  <si>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</si>
  <si>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</si>
  <si>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</si>
  <si>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</si>
  <si>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</si>
  <si>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</si>
  <si>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</si>
  <si>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</si>
  <si>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</si>
  <si>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</si>
  <si>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</si>
  <si>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</si>
  <si>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</si>
  <si>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</si>
  <si>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</si>
  <si>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</si>
  <si>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</si>
  <si>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</si>
  <si>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</si>
  <si>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</si>
  <si>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</si>
  <si>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</si>
  <si>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</si>
  <si>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</si>
  <si>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</si>
  <si>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</si>
  <si>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</si>
  <si>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</si>
  <si>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</si>
  <si>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</si>
  <si>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</si>
  <si>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</si>
  <si>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</si>
  <si>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</si>
  <si>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</si>
  <si>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</si>
  <si>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</si>
  <si>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</si>
  <si>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</si>
  <si>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</si>
  <si>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</si>
  <si>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</si>
  <si>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</si>
  <si>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</si>
  <si>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</si>
  <si>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</si>
  <si>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</si>
  <si>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</si>
  <si>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</si>
  <si>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</si>
  <si>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</si>
  <si>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</si>
  <si>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</si>
  <si>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</si>
  <si>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</si>
  <si>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</si>
  <si>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</si>
  <si>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</si>
  <si>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</si>
  <si>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</si>
  <si>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</si>
  <si>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</si>
  <si>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</si>
  <si>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</si>
  <si>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</si>
  <si>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</si>
  <si>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</si>
  <si>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</si>
  <si>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</si>
  <si>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</si>
  <si>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</si>
  <si>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</si>
  <si>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</si>
  <si>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</si>
  <si>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</si>
  <si>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</si>
  <si>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</si>
  <si>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</si>
  <si>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</si>
  <si>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</si>
  <si>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</si>
  <si>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</si>
  <si>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</si>
  <si>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</si>
  <si>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</si>
  <si>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</si>
  <si>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</si>
  <si>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</si>
  <si>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</si>
  <si>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</si>
  <si>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</si>
  <si>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</si>
  <si>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</si>
  <si>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</si>
  <si>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</si>
  <si>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</si>
  <si>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</si>
  <si>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</si>
  <si>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</si>
  <si>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</si>
  <si>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</si>
  <si>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</si>
  <si>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</si>
  <si>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</si>
  <si>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</si>
  <si>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</si>
  <si>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</si>
  <si>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</si>
  <si>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</si>
  <si>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</si>
  <si>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</si>
  <si>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</si>
  <si>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</si>
  <si>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</si>
  <si>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</si>
  <si>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</si>
  <si>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</si>
  <si>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</si>
  <si>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</si>
  <si>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</si>
  <si>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</si>
  <si>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</si>
  <si>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</si>
  <si>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</si>
  <si>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</si>
  <si>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</si>
  <si>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</si>
  <si>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</si>
  <si>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</si>
  <si>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</si>
  <si>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</si>
  <si>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</si>
  <si>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</si>
  <si>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</si>
  <si>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</si>
  <si>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</si>
  <si>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</si>
  <si>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</si>
  <si>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</si>
  <si>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</si>
  <si>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</si>
  <si>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</si>
  <si>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</si>
  <si>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</si>
  <si>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</si>
  <si>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</si>
  <si>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</si>
  <si>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</si>
  <si>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</si>
  <si>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</si>
  <si>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</si>
  <si>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</si>
  <si>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</si>
  <si>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</si>
  <si>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</si>
  <si>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</si>
  <si>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</si>
  <si>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</si>
  <si>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</si>
  <si>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</si>
  <si>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</si>
  <si>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</si>
  <si>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</si>
  <si>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</si>
  <si>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</si>
  <si>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</si>
  <si>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</si>
  <si>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</si>
  <si>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</si>
  <si>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</si>
  <si>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</si>
  <si>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</si>
  <si>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</si>
  <si>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</si>
  <si>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</si>
  <si>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</si>
  <si>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</si>
  <si>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</si>
  <si>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</si>
  <si>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</si>
  <si>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</si>
  <si>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</si>
  <si>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</si>
  <si>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</si>
  <si>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</si>
  <si>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</si>
  <si>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</si>
  <si>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</si>
  <si>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</si>
  <si>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</si>
  <si>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</si>
  <si>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</si>
  <si>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</si>
  <si>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</si>
  <si>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</si>
  <si>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</si>
  <si>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</si>
  <si>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</si>
  <si>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</si>
  <si>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</si>
  <si>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</si>
  <si>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</si>
  <si>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</si>
  <si>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</si>
  <si>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</si>
  <si>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</si>
  <si>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</si>
  <si>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</si>
  <si>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</si>
  <si>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</si>
  <si>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</si>
  <si>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</si>
  <si>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</si>
  <si>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</si>
  <si>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</si>
  <si>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</si>
  <si>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</si>
  <si>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</si>
  <si>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</si>
  <si>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</si>
  <si>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</si>
  <si>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</si>
  <si>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</si>
  <si>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</si>
  <si>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</si>
  <si>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</si>
  <si>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</si>
  <si>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</si>
  <si>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</si>
  <si>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</si>
  <si>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</si>
  <si>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</si>
  <si>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</si>
  <si>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</si>
  <si>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</si>
  <si>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</si>
  <si>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</si>
  <si>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</si>
  <si>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</si>
  <si>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</si>
  <si>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</si>
  <si>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</si>
  <si>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</si>
  <si>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</si>
  <si>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</si>
  <si>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</si>
  <si>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</si>
  <si>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</si>
  <si>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</si>
  <si>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</si>
  <si>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</si>
  <si>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</si>
  <si>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</si>
  <si>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</si>
  <si>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</si>
  <si>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</si>
  <si>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</si>
  <si>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</si>
  <si>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</si>
  <si>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</si>
  <si>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</si>
  <si>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</si>
  <si>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</si>
  <si>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</si>
  <si>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</si>
  <si>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</si>
  <si>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</si>
  <si>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</si>
  <si>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</si>
  <si>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</si>
  <si>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</si>
  <si>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</si>
  <si>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</si>
  <si>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</si>
  <si>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</si>
  <si>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</si>
  <si>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</si>
  <si>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</si>
  <si>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</si>
  <si>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</si>
  <si>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</si>
  <si>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</si>
  <si>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</si>
  <si>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</si>
  <si>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</si>
  <si>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</si>
  <si>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</si>
  <si>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</si>
  <si>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</si>
  <si>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</si>
  <si>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</si>
  <si>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</si>
  <si>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</si>
  <si>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</si>
  <si>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</si>
  <si>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</si>
  <si>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</si>
  <si>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</si>
  <si>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</si>
  <si>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</si>
  <si>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</si>
  <si>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</si>
  <si>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</si>
  <si>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</si>
  <si>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</si>
  <si>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</si>
  <si>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</si>
  <si>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</si>
  <si>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</si>
  <si>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</si>
  <si>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</si>
  <si>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</si>
  <si>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</si>
  <si>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</si>
  <si>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</si>
  <si>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</si>
  <si>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</si>
  <si>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</si>
  <si>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</si>
  <si>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</si>
  <si>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</si>
  <si>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</si>
  <si>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</si>
  <si>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</si>
  <si>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</si>
  <si>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</si>
  <si>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</si>
  <si>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</si>
  <si>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</si>
  <si>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</si>
  <si>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</si>
  <si>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</si>
  <si>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</si>
  <si>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</si>
  <si>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</si>
  <si>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</si>
  <si>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</si>
  <si>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</si>
  <si>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</si>
  <si>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</si>
  <si>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</si>
  <si>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</si>
  <si>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</si>
  <si>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</si>
  <si>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</si>
  <si>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</si>
  <si>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</si>
  <si>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</si>
  <si>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</si>
  <si>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</si>
  <si>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</si>
  <si>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</si>
  <si>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</si>
  <si>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</si>
  <si>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</si>
  <si>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</si>
  <si>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</si>
  <si>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</si>
  <si>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</si>
  <si>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</si>
  <si>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</si>
  <si>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</si>
  <si>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</si>
  <si>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</si>
  <si>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</si>
  <si>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</si>
  <si>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</si>
  <si>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</si>
  <si>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</si>
  <si>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</si>
  <si>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</si>
  <si>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</si>
  <si>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</si>
  <si>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</si>
  <si>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</si>
  <si>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</si>
  <si>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</si>
  <si>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</si>
  <si>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</si>
  <si>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</si>
  <si>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</si>
  <si>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</si>
  <si>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</si>
  <si>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</si>
  <si>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</si>
  <si>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</si>
  <si>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</si>
  <si>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</si>
  <si>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</si>
  <si>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</si>
  <si>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</si>
  <si>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</si>
  <si>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</si>
  <si>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</si>
  <si>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</si>
  <si>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</si>
  <si>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</si>
  <si>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</si>
  <si>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</si>
  <si>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</si>
  <si>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</si>
  <si>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</si>
  <si>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</si>
  <si>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</si>
  <si>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</si>
  <si>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</si>
  <si>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</si>
  <si>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</si>
  <si>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</si>
  <si>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</si>
  <si>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</si>
  <si>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</si>
  <si>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</si>
  <si>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</si>
  <si>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</si>
  <si>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</si>
  <si>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</si>
  <si>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</si>
  <si>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</si>
  <si>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</si>
  <si>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</si>
  <si>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</si>
  <si>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</si>
  <si>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</si>
  <si>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</si>
  <si>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</si>
  <si>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</si>
  <si>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</si>
  <si>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</si>
  <si>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</si>
  <si>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</si>
  <si>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</si>
  <si>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</si>
  <si>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</si>
  <si>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</si>
  <si>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</si>
  <si>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</si>
  <si>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</si>
  <si>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</si>
  <si>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</si>
  <si>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</si>
  <si>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</si>
  <si>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</si>
  <si>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</si>
  <si>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</si>
  <si>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</si>
  <si>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</si>
  <si>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</si>
  <si>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</si>
  <si>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</si>
  <si>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</si>
  <si>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</si>
  <si>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</si>
  <si>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</si>
  <si>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</si>
  <si>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</si>
  <si>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</si>
  <si>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</si>
  <si>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</si>
  <si>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</si>
  <si>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</si>
  <si>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</si>
  <si>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</si>
  <si>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</si>
  <si>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</si>
  <si>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</si>
  <si>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</si>
  <si>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</si>
  <si>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</si>
  <si>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</si>
  <si>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</si>
  <si>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</si>
  <si>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</si>
  <si>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</si>
  <si>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</si>
  <si>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</si>
  <si>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</si>
  <si>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</si>
  <si>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</si>
  <si>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</si>
  <si>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</si>
  <si>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</si>
  <si>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</si>
  <si>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</si>
  <si>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</si>
  <si>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</si>
  <si>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</si>
  <si>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</si>
  <si>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</si>
  <si>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</si>
  <si>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</si>
  <si>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</si>
  <si>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</si>
  <si>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</si>
  <si>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</si>
  <si>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</si>
  <si>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</si>
  <si>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</si>
  <si>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</si>
  <si>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</si>
  <si>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</si>
  <si>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</si>
  <si>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</si>
  <si>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</si>
  <si>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</si>
  <si>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</si>
  <si>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</si>
  <si>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</si>
  <si>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</si>
  <si>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</si>
  <si>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</si>
  <si>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</si>
  <si>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</si>
  <si>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</si>
  <si>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</si>
  <si>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</si>
  <si>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</si>
  <si>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</si>
  <si>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</si>
  <si>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</si>
  <si>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</si>
  <si>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</si>
  <si>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</si>
  <si>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</si>
  <si>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</si>
  <si>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</si>
  <si>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</si>
  <si>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</si>
  <si>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</si>
  <si>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</si>
  <si>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</si>
  <si>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</si>
  <si>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</si>
  <si>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</si>
  <si>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</si>
  <si>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</si>
  <si>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</si>
  <si>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</si>
  <si>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</si>
  <si>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</si>
  <si>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</si>
  <si>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</si>
  <si>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</si>
  <si>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</si>
  <si>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</si>
  <si>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</si>
  <si>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</si>
  <si>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</si>
  <si>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</si>
  <si>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</si>
  <si>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</si>
  <si>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</si>
  <si>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</si>
  <si>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</si>
  <si>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</si>
  <si>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</si>
  <si>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</si>
  <si>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</si>
  <si>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</si>
  <si>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</si>
  <si>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</si>
  <si>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</si>
  <si>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</si>
  <si>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</si>
  <si>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</si>
  <si>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</si>
  <si>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</si>
  <si>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</si>
  <si>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</si>
  <si>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</si>
  <si>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</si>
  <si>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</si>
  <si>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</si>
  <si>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</si>
  <si>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</si>
  <si>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</si>
  <si>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</si>
  <si>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</si>
  <si>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</si>
  <si>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</si>
  <si>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</si>
  <si>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</si>
  <si>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</si>
  <si>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</si>
  <si>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</si>
  <si>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</si>
  <si>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</si>
  <si>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</si>
  <si>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</si>
  <si>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</si>
  <si>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</si>
  <si>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</si>
  <si>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</si>
  <si>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</si>
  <si>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</si>
  <si>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</si>
  <si>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</si>
  <si>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</si>
  <si>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</si>
  <si>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</si>
  <si>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</si>
  <si>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</si>
  <si>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</si>
  <si>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</si>
  <si>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</si>
  <si>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</si>
  <si>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</si>
  <si>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</si>
  <si>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</si>
  <si>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</si>
  <si>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</si>
  <si>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</si>
  <si>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</si>
  <si>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</si>
  <si>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</si>
  <si>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</si>
  <si>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</si>
  <si>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</si>
  <si>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</si>
  <si>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</si>
  <si>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</si>
  <si>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</si>
  <si>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</si>
  <si>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</si>
  <si>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</si>
  <si>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</si>
  <si>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</si>
  <si>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</si>
  <si>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</si>
  <si>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</si>
  <si>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</si>
  <si>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</si>
  <si>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</si>
  <si>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</si>
  <si>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</si>
  <si>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</si>
  <si>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</si>
  <si>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</si>
  <si>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</si>
  <si>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</si>
  <si>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</si>
  <si>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</si>
  <si>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</si>
  <si>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</si>
  <si>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</si>
  <si>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</si>
  <si>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</si>
  <si>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</si>
  <si>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</si>
  <si>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</si>
  <si>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</si>
  <si>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</si>
  <si>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</si>
  <si>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</si>
  <si>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</si>
  <si>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</si>
  <si>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</si>
  <si>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</si>
  <si>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</si>
  <si>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</si>
  <si>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</si>
  <si>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</si>
  <si>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</si>
  <si>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</si>
  <si>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</si>
  <si>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</si>
  <si>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</si>
  <si>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</si>
  <si>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</si>
  <si>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</si>
  <si>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</si>
  <si>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</si>
  <si>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</si>
  <si>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</si>
  <si>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</si>
  <si>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</si>
  <si>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</si>
  <si>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</si>
  <si>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</si>
  <si>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</si>
  <si>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</si>
  <si>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</si>
  <si>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</si>
  <si>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</si>
  <si>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</si>
  <si>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</si>
  <si>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</si>
  <si>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</si>
  <si>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</si>
  <si>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</si>
  <si>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</si>
  <si>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</si>
  <si>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</si>
  <si>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</si>
  <si>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</si>
  <si>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</si>
  <si>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</si>
  <si>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</si>
  <si>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</si>
  <si>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</si>
  <si>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</si>
  <si>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</si>
  <si>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</si>
  <si>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</si>
  <si>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</si>
  <si>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</si>
  <si>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</si>
  <si>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</si>
  <si>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</si>
  <si>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</si>
  <si>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</si>
  <si>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</si>
  <si>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</si>
  <si>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</si>
  <si>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</si>
  <si>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</si>
  <si>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</si>
  <si>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</si>
  <si>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</si>
  <si>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</si>
  <si>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</si>
  <si>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</si>
  <si>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</si>
  <si>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</si>
  <si>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</si>
  <si>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</si>
  <si>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</si>
  <si>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</si>
  <si>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</si>
  <si>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</si>
  <si>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</si>
  <si>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</si>
  <si>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</si>
  <si>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</si>
  <si>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</si>
  <si>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</si>
  <si>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</si>
  <si>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</si>
  <si>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</si>
  <si>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</si>
  <si>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</si>
  <si>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</si>
  <si>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</si>
  <si>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</si>
  <si>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</si>
  <si>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</si>
  <si>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</si>
  <si>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</si>
  <si>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</si>
  <si>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</si>
  <si>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</si>
  <si>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</si>
  <si>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</si>
  <si>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</si>
  <si>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</si>
  <si>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</si>
  <si>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</si>
  <si>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</si>
  <si>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</si>
  <si>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</si>
  <si>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</si>
  <si>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</si>
  <si>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</si>
  <si>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</si>
  <si>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</si>
  <si>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</si>
  <si>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</si>
  <si>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</si>
  <si>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</si>
  <si>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</si>
  <si>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</si>
  <si>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</si>
  <si>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</si>
  <si>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</si>
  <si>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</si>
  <si>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</si>
  <si>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</si>
  <si>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</si>
  <si>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</si>
  <si>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</si>
  <si>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</si>
  <si>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</si>
  <si>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</si>
  <si>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</si>
  <si>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</si>
  <si>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</si>
  <si>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</si>
  <si>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</si>
  <si>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</si>
  <si>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</si>
  <si>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</si>
  <si>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</si>
  <si>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</si>
  <si>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</si>
  <si>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</si>
  <si>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</si>
  <si>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</si>
  <si>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</si>
  <si>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</si>
  <si>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</si>
  <si>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</si>
  <si>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</si>
  <si>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</si>
  <si>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</si>
  <si>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</si>
  <si>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</si>
  <si>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</si>
  <si>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</si>
  <si>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</si>
  <si>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</si>
  <si>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</si>
  <si>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</si>
  <si>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</si>
  <si>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</si>
  <si>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</si>
  <si>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</si>
  <si>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</si>
  <si>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</si>
  <si>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</si>
  <si>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</si>
  <si>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</si>
  <si>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</si>
  <si>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</si>
  <si>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</si>
  <si>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</si>
  <si>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</si>
  <si>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</si>
  <si>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</si>
  <si>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</si>
  <si>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</si>
  <si>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</si>
  <si>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</si>
  <si>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</si>
  <si>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</si>
  <si>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</si>
  <si>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</si>
  <si>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</si>
  <si>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</si>
  <si>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</si>
  <si>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</si>
  <si>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</si>
  <si>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</si>
  <si>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</si>
  <si>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</si>
  <si>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</si>
  <si>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</si>
  <si>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</si>
  <si>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</si>
  <si>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</si>
  <si>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</si>
  <si>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</si>
  <si>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</si>
  <si>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</si>
  <si>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</si>
  <si>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</si>
  <si>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</si>
  <si>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</si>
  <si>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</si>
  <si>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</si>
  <si>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</si>
  <si>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</si>
  <si>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</si>
  <si>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</si>
  <si>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</si>
  <si>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</si>
  <si>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</si>
  <si>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</si>
  <si>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</si>
  <si>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</si>
  <si>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</si>
  <si>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</si>
  <si>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</si>
  <si>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</si>
  <si>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</si>
  <si>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</si>
  <si>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</si>
  <si>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</si>
  <si>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</si>
  <si>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</si>
  <si>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</si>
  <si>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</si>
  <si>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</si>
  <si>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</si>
  <si>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</si>
  <si>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</si>
  <si>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</si>
  <si>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</si>
  <si>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</si>
  <si>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</si>
  <si>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</si>
  <si>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</si>
  <si>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</si>
  <si>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</si>
  <si>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</si>
  <si>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</si>
  <si>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</si>
  <si>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</si>
  <si>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</si>
  <si>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</si>
  <si>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</si>
  <si>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</si>
  <si>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</si>
  <si>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</si>
  <si>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</si>
  <si>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</si>
  <si>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</si>
  <si>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</si>
  <si>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</si>
  <si>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</si>
  <si>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</si>
  <si>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</si>
  <si>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</si>
  <si>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</si>
  <si>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</si>
  <si>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</si>
  <si>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</si>
  <si>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</si>
  <si>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</si>
  <si>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</si>
  <si>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</si>
  <si>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</si>
  <si>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</si>
  <si>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</si>
  <si>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</si>
  <si>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</si>
  <si>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</si>
  <si>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</si>
  <si>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</si>
  <si>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</si>
  <si>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</si>
  <si>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</si>
  <si>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</si>
  <si>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</si>
  <si>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</si>
  <si>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</si>
  <si>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</si>
  <si>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</si>
  <si>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</si>
  <si>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</si>
  <si>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</si>
  <si>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</si>
  <si>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</si>
  <si>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</si>
  <si>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</si>
  <si>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</si>
  <si>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</si>
  <si>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</si>
  <si>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</si>
  <si>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</si>
  <si>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</si>
  <si>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</si>
  <si>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</si>
  <si>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</si>
  <si>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</si>
  <si>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</si>
  <si>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</si>
  <si>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</si>
  <si>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</si>
  <si>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</si>
  <si>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</si>
  <si>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</si>
  <si>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</si>
  <si>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</si>
  <si>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</si>
  <si>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</si>
  <si>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</si>
  <si>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</si>
  <si>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</si>
  <si>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</si>
  <si>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</si>
  <si>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</si>
  <si>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</si>
  <si>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</si>
  <si>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</si>
  <si>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</si>
  <si>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</si>
  <si>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</si>
  <si>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</si>
  <si>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</si>
  <si>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</si>
  <si>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</si>
  <si>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</si>
  <si>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</si>
  <si>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</si>
  <si>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</si>
  <si>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</si>
  <si>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</si>
  <si>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</si>
  <si>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</si>
  <si>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</si>
  <si>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</si>
  <si>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</si>
  <si>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</si>
  <si>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</si>
  <si>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</si>
  <si>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</si>
  <si>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</si>
  <si>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</si>
  <si>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</si>
  <si>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</si>
  <si>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</si>
  <si>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</si>
  <si>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</si>
  <si>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</si>
  <si>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</si>
  <si>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</si>
  <si>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</si>
  <si>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</si>
  <si>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</si>
  <si>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</si>
  <si>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</si>
  <si>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</si>
  <si>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</si>
  <si>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</si>
  <si>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</si>
  <si>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</si>
  <si>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</si>
  <si>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</si>
  <si>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</si>
  <si>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</si>
  <si>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</si>
  <si>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</si>
  <si>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</si>
  <si>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</si>
  <si>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</si>
  <si>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</si>
  <si>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</si>
  <si>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</si>
  <si>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</si>
  <si>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</si>
  <si>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</si>
  <si>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</si>
  <si>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</si>
  <si>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</si>
  <si>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</si>
  <si>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</si>
  <si>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</si>
  <si>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</si>
  <si>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</si>
  <si>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</si>
  <si>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</si>
  <si>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</si>
  <si>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</si>
  <si>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</si>
  <si>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</si>
  <si>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</si>
  <si>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</si>
  <si>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</si>
  <si>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</si>
  <si>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</si>
  <si>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</si>
  <si>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</si>
  <si>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</si>
  <si>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</si>
  <si>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</si>
  <si>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</si>
  <si>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</si>
  <si>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</si>
  <si>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</si>
  <si>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</si>
  <si>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</si>
  <si>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</si>
  <si>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</si>
  <si>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</si>
  <si>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</si>
  <si>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</si>
  <si>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</si>
  <si>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</si>
  <si>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</si>
  <si>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</si>
  <si>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</si>
  <si>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</si>
  <si>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</si>
  <si>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</si>
  <si>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</si>
  <si>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</si>
  <si>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</si>
  <si>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</si>
  <si>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</si>
  <si>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</si>
  <si>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</si>
  <si>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</si>
  <si>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</si>
  <si>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</si>
  <si>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</si>
  <si>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</si>
  <si>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</si>
  <si>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</si>
  <si>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</si>
  <si>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</si>
  <si>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</si>
  <si>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</si>
  <si>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</si>
  <si>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</si>
  <si>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</si>
  <si>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</si>
  <si>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</si>
  <si>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</si>
  <si>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</si>
  <si>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</si>
  <si>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</si>
  <si>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</si>
  <si>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</si>
  <si>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</si>
  <si>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</si>
  <si>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</si>
  <si>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</si>
  <si>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</si>
  <si>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</si>
  <si>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</si>
  <si>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</si>
  <si>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</si>
  <si>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</si>
  <si>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</si>
  <si>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</si>
  <si>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</si>
  <si>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</si>
  <si>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</si>
  <si>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</si>
  <si>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</si>
  <si>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</si>
  <si>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</si>
  <si>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</si>
  <si>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</si>
  <si>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</si>
  <si>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</si>
  <si>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</si>
  <si>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</si>
  <si>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</si>
  <si>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</si>
  <si>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</si>
  <si>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</si>
  <si>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</si>
  <si>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</si>
  <si>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</si>
  <si>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</si>
  <si>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</si>
  <si>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</si>
  <si>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</si>
  <si>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</si>
  <si>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</si>
  <si>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</si>
  <si>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</si>
  <si>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</si>
  <si>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</si>
  <si>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</si>
  <si>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</si>
  <si>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</si>
  <si>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</si>
  <si>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</si>
  <si>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</si>
  <si>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</si>
  <si>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</si>
  <si>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</si>
  <si>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</si>
  <si>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</si>
  <si>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</si>
  <si>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</si>
  <si>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</si>
  <si>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</si>
  <si>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</si>
  <si>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</si>
  <si>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</si>
  <si>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</si>
  <si>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</si>
  <si>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</si>
  <si>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</si>
  <si>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</si>
  <si>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</si>
  <si>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</si>
  <si>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</si>
  <si>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</si>
  <si>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</si>
  <si>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</si>
  <si>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</si>
  <si>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</si>
  <si>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</si>
  <si>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</si>
  <si>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</si>
  <si>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</si>
  <si>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</si>
  <si>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</si>
  <si>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</si>
  <si>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</si>
  <si>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</si>
  <si>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</si>
  <si>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</si>
  <si>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</si>
  <si>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</si>
  <si>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</si>
  <si>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</si>
  <si>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</si>
  <si>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</si>
  <si>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</si>
  <si>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</si>
  <si>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</si>
  <si>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</si>
  <si>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</si>
  <si>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</si>
  <si>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</si>
  <si>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</si>
  <si>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</si>
  <si>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</si>
  <si>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</si>
  <si>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</si>
  <si>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</si>
  <si>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</si>
  <si>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</si>
  <si>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</si>
  <si>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</si>
  <si>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</si>
  <si>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</si>
  <si>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</si>
  <si>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</si>
  <si>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</si>
  <si>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</si>
  <si>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</si>
  <si>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</si>
  <si>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</si>
  <si>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</si>
  <si>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</si>
  <si>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</si>
  <si>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</si>
  <si>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</si>
  <si>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</si>
  <si>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</si>
  <si>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</si>
  <si>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</si>
  <si>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</si>
  <si>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</si>
  <si>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</si>
  <si>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</si>
  <si>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</si>
  <si>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</si>
  <si>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</si>
  <si>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</si>
  <si>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</si>
  <si>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</si>
  <si>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</si>
  <si>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</si>
  <si>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</si>
  <si>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</si>
  <si>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</si>
  <si>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</si>
  <si>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</si>
  <si>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</si>
  <si>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</si>
  <si>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</si>
  <si>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</si>
  <si>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</si>
  <si>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</si>
  <si>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</si>
  <si>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</si>
  <si>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</si>
  <si>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</si>
  <si>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</si>
  <si>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</si>
  <si>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</si>
  <si>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</si>
  <si>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</si>
  <si>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</si>
  <si>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</si>
  <si>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</si>
  <si>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</si>
  <si>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</si>
  <si>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</si>
  <si>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</si>
  <si>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</si>
  <si>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</si>
  <si>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</si>
  <si>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</si>
  <si>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</si>
  <si>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</si>
  <si>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</si>
  <si>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</si>
  <si>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</si>
  <si>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</si>
  <si>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</si>
  <si>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</si>
  <si>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</si>
  <si>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</si>
  <si>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</si>
  <si>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</si>
  <si>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</si>
  <si>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</si>
  <si>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</si>
  <si>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</si>
  <si>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</si>
  <si>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</si>
  <si>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</si>
  <si>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</si>
  <si>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</si>
  <si>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</si>
  <si>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</si>
  <si>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</si>
  <si>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</si>
  <si>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</si>
  <si>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</si>
  <si>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</si>
  <si>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</si>
  <si>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</si>
  <si>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</si>
  <si>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</si>
  <si>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</si>
  <si>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</si>
  <si>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</si>
  <si>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</si>
  <si>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</si>
  <si>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</si>
  <si>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</si>
  <si>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</si>
  <si>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</si>
  <si>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</si>
  <si>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</si>
  <si>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</si>
  <si>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</si>
  <si>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</si>
  <si>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</si>
  <si>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</si>
  <si>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</si>
  <si>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</si>
  <si>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</si>
  <si>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</si>
  <si>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</si>
  <si>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</si>
  <si>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</si>
  <si>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</si>
  <si>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</si>
  <si>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</si>
  <si>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</si>
  <si>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</si>
  <si>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</si>
  <si>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</si>
  <si>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</si>
  <si>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</si>
  <si>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</si>
  <si>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</si>
  <si>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</si>
  <si>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</si>
  <si>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</si>
  <si>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</si>
  <si>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</si>
  <si>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</si>
  <si>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</si>
  <si>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</si>
  <si>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</si>
  <si>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</si>
  <si>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</si>
  <si>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</si>
  <si>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</si>
  <si>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</si>
  <si>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</si>
  <si>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</si>
  <si>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</si>
  <si>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</si>
  <si>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</si>
  <si>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</si>
  <si>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</si>
  <si>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</si>
  <si>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</si>
  <si>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</si>
  <si>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</si>
  <si>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</si>
  <si>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</si>
  <si>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</si>
  <si>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</si>
  <si>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</si>
  <si>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</si>
  <si>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</si>
  <si>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</si>
  <si>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</si>
  <si>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</si>
  <si>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</si>
  <si>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</si>
  <si>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</si>
  <si>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</si>
  <si>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</si>
  <si>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</si>
  <si>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</si>
  <si>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</si>
  <si>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</si>
  <si>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</si>
  <si>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</si>
  <si>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</si>
  <si>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</si>
  <si>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</si>
  <si>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</si>
  <si>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</si>
  <si>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</si>
  <si>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</si>
  <si>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</si>
  <si>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</si>
  <si>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</si>
  <si>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</si>
  <si>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</si>
  <si>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</si>
  <si>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</si>
  <si>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</si>
  <si>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</si>
  <si>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</si>
  <si>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</si>
  <si>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</si>
  <si>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</si>
  <si>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</si>
  <si>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</si>
  <si>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</si>
  <si>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</si>
  <si>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</si>
  <si>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</si>
  <si>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</si>
  <si>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</si>
  <si>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</si>
  <si>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</si>
  <si>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</si>
  <si>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</si>
  <si>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</si>
  <si>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</si>
  <si>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</si>
  <si>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</si>
  <si>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</si>
  <si>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</si>
  <si>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</si>
  <si>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</si>
  <si>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</si>
  <si>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</si>
  <si>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</si>
  <si>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</si>
  <si>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</si>
  <si>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</si>
  <si>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</si>
  <si>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</si>
  <si>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</si>
  <si>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</si>
  <si>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</si>
  <si>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</si>
  <si>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</si>
  <si>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</si>
  <si>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</si>
  <si>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</si>
  <si>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</si>
  <si>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</si>
  <si>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</si>
  <si>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</si>
  <si>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</si>
  <si>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</si>
  <si>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</si>
  <si>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</si>
  <si>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</si>
  <si>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</si>
  <si>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</si>
  <si>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</si>
  <si>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</si>
  <si>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</si>
  <si>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</si>
  <si>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</si>
  <si>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</si>
  <si>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</si>
  <si>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</si>
  <si>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</si>
  <si>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</si>
  <si>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</si>
  <si>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</si>
  <si>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</si>
  <si>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</si>
  <si>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</si>
  <si>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</si>
  <si>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</si>
  <si>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</si>
  <si>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</si>
  <si>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</si>
  <si>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</si>
  <si>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</si>
  <si>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</si>
  <si>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</si>
  <si>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</si>
  <si>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</si>
  <si>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</si>
  <si>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</si>
  <si>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</si>
  <si>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</si>
  <si>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</si>
  <si>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</si>
  <si>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</si>
  <si>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</si>
  <si>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</si>
  <si>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</si>
  <si>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</si>
  <si>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</si>
  <si>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</si>
  <si>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</si>
  <si>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</si>
  <si>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</si>
  <si>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</si>
  <si>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</si>
  <si>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</si>
  <si>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</si>
  <si>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</si>
  <si>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</si>
  <si>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</si>
  <si>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</si>
  <si>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</si>
  <si>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</si>
  <si>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</si>
  <si>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</si>
  <si>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</si>
  <si>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</si>
  <si>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</si>
  <si>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</si>
  <si>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</si>
  <si>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</si>
  <si>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</si>
  <si>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</si>
  <si>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</si>
  <si>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</si>
  <si>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</si>
  <si>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</si>
  <si>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</si>
  <si>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</si>
  <si>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</si>
  <si>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</si>
  <si>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</si>
  <si>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</si>
  <si>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</si>
  <si>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</si>
  <si>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</si>
  <si>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</si>
  <si>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</si>
  <si>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</si>
  <si>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</si>
  <si>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</si>
  <si>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</si>
  <si>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</si>
  <si>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</si>
  <si>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</si>
  <si>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</si>
  <si>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</si>
  <si>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</si>
  <si>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</si>
  <si>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</si>
  <si>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</si>
  <si>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</si>
  <si>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</si>
  <si>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</si>
  <si>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</si>
  <si>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</si>
  <si>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</si>
  <si>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</si>
  <si>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</si>
  <si>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</si>
  <si>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</si>
  <si>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</si>
  <si>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</si>
  <si>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</si>
  <si>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</si>
  <si>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</si>
  <si>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</si>
  <si>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</si>
  <si>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</si>
  <si>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</si>
  <si>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</si>
  <si>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</si>
  <si>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</si>
  <si>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</si>
  <si>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</si>
  <si>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</si>
  <si>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</si>
  <si>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</si>
  <si>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</si>
  <si>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</si>
  <si>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</si>
  <si>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</si>
  <si>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</si>
  <si>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</si>
  <si>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</si>
  <si>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</si>
  <si>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</si>
  <si>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</si>
  <si>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</si>
  <si>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</si>
  <si>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</si>
  <si>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</si>
  <si>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</si>
  <si>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</si>
  <si>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</si>
  <si>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</si>
  <si>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</si>
  <si>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</si>
  <si>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</si>
  <si>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</si>
  <si>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</si>
  <si>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</si>
  <si>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</si>
  <si>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</si>
  <si>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</si>
  <si>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</si>
  <si>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</si>
  <si>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</si>
  <si>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</si>
  <si>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</si>
  <si>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</si>
  <si>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</si>
  <si>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</si>
  <si>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</si>
  <si>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</si>
  <si>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</si>
  <si>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</si>
  <si>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</si>
  <si>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</si>
  <si>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</si>
  <si>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</si>
  <si>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</si>
  <si>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</si>
  <si>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</si>
  <si>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</si>
  <si>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</si>
  <si>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</si>
  <si>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</si>
  <si>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</si>
  <si>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</si>
  <si>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</si>
  <si>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</si>
  <si>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</si>
  <si>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</si>
  <si>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</si>
  <si>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</si>
  <si>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</si>
  <si>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</si>
  <si>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</si>
  <si>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</si>
  <si>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</si>
  <si>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</si>
  <si>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</si>
  <si>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</si>
  <si>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</si>
  <si>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</si>
  <si>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</si>
  <si>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</si>
  <si>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</si>
  <si>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</si>
  <si>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</si>
  <si>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</si>
  <si>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</si>
  <si>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</si>
  <si>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</si>
  <si>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</si>
  <si>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</si>
  <si>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</si>
  <si>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</si>
  <si>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</si>
  <si>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</si>
  <si>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</si>
  <si>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</si>
  <si>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</si>
  <si>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</si>
  <si>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</si>
  <si>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</si>
  <si>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</si>
  <si>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</si>
  <si>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</si>
  <si>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</si>
  <si>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</si>
  <si>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</si>
  <si>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</si>
  <si>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</si>
  <si>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</si>
  <si>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</si>
  <si>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</si>
  <si>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</si>
  <si>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</si>
  <si>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</si>
  <si>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</si>
  <si>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</si>
  <si>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</si>
  <si>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</si>
  <si>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</si>
  <si>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</si>
  <si>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</si>
  <si>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</si>
  <si>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</si>
  <si>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</si>
  <si>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</si>
  <si>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</si>
  <si>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</si>
  <si>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</si>
  <si>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</si>
  <si>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</si>
  <si>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</si>
  <si>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</si>
  <si>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</si>
  <si>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</si>
  <si>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</si>
  <si>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</si>
  <si>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</si>
  <si>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</si>
  <si>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</si>
  <si>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</si>
  <si>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</si>
  <si>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</si>
  <si>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</si>
  <si>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</si>
  <si>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</si>
  <si>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</si>
  <si>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</si>
  <si>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</si>
  <si>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</si>
  <si>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</si>
  <si>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</si>
  <si>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</si>
  <si>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</si>
  <si>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</si>
  <si>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</si>
  <si>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</si>
  <si>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</si>
  <si>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</si>
  <si>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</si>
  <si>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</si>
  <si>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</si>
  <si>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</si>
  <si>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</si>
  <si>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</si>
  <si>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</si>
  <si>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</si>
  <si>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</si>
  <si>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</si>
  <si>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</si>
  <si>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</si>
  <si>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</si>
  <si>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</si>
  <si>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</si>
  <si>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</si>
  <si>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</si>
  <si>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</si>
  <si>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</si>
  <si>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</si>
  <si>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</si>
  <si>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</si>
  <si>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</si>
  <si>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</si>
  <si>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</si>
  <si>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</si>
  <si>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</si>
  <si>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</si>
  <si>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</si>
  <si>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</si>
  <si>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</si>
  <si>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</si>
  <si>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</si>
  <si>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</si>
  <si>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</si>
  <si>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</si>
  <si>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</si>
  <si>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</si>
  <si>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</si>
  <si>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</si>
  <si>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</si>
  <si>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</si>
  <si>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</si>
  <si>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</si>
  <si>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</si>
  <si>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</si>
  <si>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</si>
  <si>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</si>
  <si>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</si>
  <si>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</si>
  <si>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</si>
  <si>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</si>
  <si>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</si>
  <si>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</si>
  <si>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</si>
  <si>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</si>
  <si>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</si>
  <si>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</si>
  <si>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</si>
  <si>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</si>
  <si>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</si>
  <si>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</si>
  <si>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</si>
  <si>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</si>
  <si>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</si>
  <si>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</si>
  <si>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</si>
  <si>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</si>
  <si>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</si>
  <si>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</si>
  <si>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</si>
  <si>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</si>
  <si>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</si>
  <si>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</si>
  <si>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</si>
  <si>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</si>
  <si>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</si>
  <si>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</si>
  <si>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</si>
  <si>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</si>
  <si>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</si>
  <si>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</si>
  <si>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</si>
  <si>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</si>
  <si>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</si>
  <si>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</si>
  <si>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</si>
  <si>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</si>
  <si>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</si>
  <si>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</si>
  <si>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</si>
  <si>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</si>
  <si>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</si>
  <si>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</si>
  <si>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</si>
  <si>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</si>
  <si>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</si>
  <si>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</si>
  <si>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</si>
  <si>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</si>
  <si>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</si>
  <si>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</si>
  <si>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</si>
  <si>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</si>
  <si>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</si>
  <si>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</si>
  <si>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</si>
  <si>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</si>
  <si>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</si>
  <si>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</si>
  <si>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</si>
  <si>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</si>
  <si>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</si>
  <si>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</si>
  <si>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</si>
  <si>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</si>
  <si>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</si>
  <si>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</si>
  <si>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</si>
  <si>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</si>
  <si>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</si>
  <si>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</si>
  <si>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</si>
  <si>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</si>
  <si>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</si>
  <si>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</si>
  <si>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</si>
  <si>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</si>
  <si>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</si>
  <si>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</si>
  <si>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</si>
  <si>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</si>
  <si>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</si>
  <si>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</si>
  <si>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</si>
  <si>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</si>
  <si>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</si>
  <si>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</si>
  <si>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</si>
  <si>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</si>
  <si>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</si>
  <si>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</si>
  <si>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</si>
  <si>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</si>
  <si>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</si>
  <si>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</si>
  <si>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</si>
  <si>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</si>
  <si>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</si>
  <si>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</si>
  <si>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</si>
  <si>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</si>
  <si>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</si>
  <si>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</si>
  <si>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</si>
  <si>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</si>
  <si>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</si>
  <si>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</si>
  <si>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</si>
  <si>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</si>
  <si>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</si>
  <si>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</si>
  <si>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</si>
  <si>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</si>
  <si>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</si>
  <si>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</si>
  <si>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</si>
  <si>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</si>
  <si>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</si>
  <si>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</si>
  <si>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</si>
  <si>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</si>
  <si>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</si>
  <si>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</si>
  <si>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</si>
  <si>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</si>
  <si>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</si>
  <si>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</si>
  <si>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</si>
  <si>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</si>
  <si>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</si>
  <si>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</si>
  <si>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</si>
  <si>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</si>
  <si>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</si>
  <si>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</si>
  <si>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</si>
  <si>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</si>
  <si>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</si>
  <si>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</si>
  <si>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</si>
  <si>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</si>
  <si>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</si>
  <si>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</si>
  <si>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</si>
  <si>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</si>
  <si>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</si>
  <si>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</si>
  <si>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</si>
  <si>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</si>
  <si>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</si>
  <si>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</si>
  <si>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</si>
  <si>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</si>
  <si>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</si>
  <si>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</si>
  <si>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</si>
  <si>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</si>
  <si>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</si>
  <si>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</si>
  <si>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</si>
  <si>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</si>
  <si>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</si>
  <si>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</si>
  <si>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</si>
  <si>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</si>
  <si>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</si>
  <si>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</si>
  <si>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</si>
  <si>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</si>
  <si>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</si>
  <si>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</si>
  <si>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</si>
  <si>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</si>
  <si>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</si>
  <si>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</si>
  <si>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</si>
  <si>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</si>
  <si>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</si>
  <si>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</si>
  <si>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</si>
  <si>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</si>
  <si>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</si>
  <si>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</si>
  <si>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</si>
  <si>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</si>
  <si>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</si>
  <si>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</si>
  <si>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</si>
  <si>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</si>
  <si>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</si>
  <si>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</si>
  <si>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</si>
  <si>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</si>
  <si>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</si>
  <si>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</si>
  <si>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</si>
  <si>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</si>
  <si>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</si>
  <si>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</si>
  <si>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</si>
  <si>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</si>
  <si>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</si>
  <si>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</si>
  <si>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</si>
  <si>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</si>
  <si>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</si>
  <si>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</si>
  <si>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</si>
  <si>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</si>
  <si>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</si>
  <si>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</si>
  <si>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</si>
  <si>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</si>
  <si>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</si>
  <si>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</si>
  <si>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</si>
  <si>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</si>
  <si>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</si>
  <si>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</si>
  <si>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</si>
  <si>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</si>
  <si>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</si>
  <si>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</si>
  <si>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</si>
  <si>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</si>
  <si>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</si>
  <si>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</si>
  <si>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</si>
  <si>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</si>
  <si>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</si>
  <si>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</si>
  <si>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</si>
  <si>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</si>
  <si>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</si>
  <si>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</si>
  <si>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</si>
  <si>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</si>
  <si>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</si>
  <si>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</si>
  <si>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</si>
  <si>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</si>
  <si>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</si>
  <si>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</si>
  <si>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</si>
  <si>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</si>
  <si>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</si>
  <si>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</si>
  <si>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</si>
  <si>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</si>
  <si>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</si>
  <si>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</si>
  <si>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</si>
  <si>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</si>
  <si>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</si>
  <si>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</si>
  <si>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</si>
  <si>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</si>
  <si>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</si>
  <si>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</si>
  <si>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</si>
  <si>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</si>
  <si>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</si>
  <si>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</si>
  <si>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</si>
  <si>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</si>
  <si>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</si>
  <si>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</si>
  <si>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</si>
  <si>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</si>
  <si>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</si>
  <si>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</si>
  <si>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</si>
  <si>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</si>
  <si>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</si>
  <si>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</si>
  <si>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</si>
  <si>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</si>
  <si>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</si>
  <si>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</si>
  <si>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</si>
  <si>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</si>
  <si>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</si>
  <si>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</si>
  <si>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</si>
  <si>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</si>
  <si>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</si>
  <si>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</si>
  <si>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</si>
  <si>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</si>
  <si>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</si>
  <si>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</si>
  <si>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</si>
  <si>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</si>
  <si>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</si>
  <si>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</si>
  <si>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</si>
  <si>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</si>
  <si>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</si>
  <si>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</si>
  <si>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</si>
  <si>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</si>
  <si>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</si>
  <si>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</si>
  <si>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</si>
  <si>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</si>
  <si>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</si>
  <si>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</si>
  <si>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</si>
  <si>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</si>
  <si>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</si>
  <si>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</si>
  <si>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</si>
  <si>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</si>
  <si>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</si>
  <si>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</si>
  <si>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</si>
  <si>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</si>
  <si>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</si>
  <si>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</si>
  <si>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</si>
  <si>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</si>
  <si>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</si>
  <si>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</si>
  <si>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</si>
  <si>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</si>
  <si>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</si>
  <si>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</si>
  <si>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</si>
  <si>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</si>
  <si>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</si>
  <si>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</si>
  <si>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</si>
  <si>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</si>
  <si>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</si>
  <si>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</si>
  <si>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</si>
  <si>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</si>
  <si>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</si>
  <si>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</si>
  <si>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</si>
  <si>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</si>
  <si>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</si>
  <si>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</si>
  <si>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</si>
  <si>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</si>
  <si>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</si>
  <si>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</si>
  <si>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</si>
  <si>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</si>
  <si>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</si>
  <si>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</si>
  <si>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</si>
  <si>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</si>
  <si>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</si>
  <si>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</si>
  <si>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</si>
  <si>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</si>
  <si>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</si>
  <si>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</si>
  <si>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</si>
  <si>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</si>
  <si>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</si>
  <si>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</si>
  <si>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</si>
  <si>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</si>
  <si>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</si>
  <si>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</si>
  <si>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</si>
  <si>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</si>
  <si>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</si>
  <si>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</si>
  <si>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</si>
  <si>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</si>
  <si>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</si>
  <si>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</si>
  <si>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</si>
  <si>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</si>
  <si>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</si>
  <si>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</si>
  <si>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</si>
  <si>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</si>
  <si>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</si>
  <si>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</si>
  <si>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</si>
  <si>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</si>
  <si>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</si>
  <si>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</si>
  <si>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</si>
  <si>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</si>
  <si>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</si>
  <si>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</si>
  <si>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</si>
  <si>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</si>
  <si>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</si>
  <si>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</si>
  <si>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</si>
  <si>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</si>
  <si>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</si>
  <si>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</si>
  <si>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</si>
  <si>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</si>
  <si>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</si>
  <si>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</si>
  <si>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</si>
  <si>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</si>
  <si>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</si>
  <si>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</si>
  <si>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</si>
  <si>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</si>
  <si>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</si>
  <si>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</si>
  <si>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</si>
  <si>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</si>
  <si>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</si>
  <si>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</si>
  <si>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</si>
  <si>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</si>
  <si>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</si>
  <si>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</si>
  <si>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</si>
  <si>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</si>
  <si>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</si>
  <si>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</si>
  <si>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</si>
  <si>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</si>
  <si>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</si>
  <si>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</si>
  <si>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</si>
  <si>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</si>
  <si>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</si>
  <si>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</si>
  <si>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</si>
  <si>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</si>
  <si>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</si>
  <si>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</si>
  <si>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</si>
  <si>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</si>
  <si>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</si>
  <si>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</si>
  <si>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</si>
  <si>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</si>
  <si>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</si>
  <si>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</si>
  <si>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</si>
  <si>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</si>
  <si>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</si>
  <si>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</si>
  <si>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</si>
  <si>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</si>
  <si>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</si>
  <si>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</si>
  <si>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</si>
  <si>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</si>
  <si>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</si>
  <si>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</si>
  <si>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</si>
  <si>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</si>
  <si>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</si>
  <si>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</si>
  <si>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</si>
  <si>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</si>
  <si>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</si>
  <si>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</si>
  <si>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</si>
  <si>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</si>
  <si>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</si>
  <si>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</si>
  <si>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</si>
  <si>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</si>
  <si>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</si>
  <si>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</si>
  <si>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</si>
  <si>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</si>
  <si>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</si>
  <si>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</si>
  <si>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</si>
  <si>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</si>
  <si>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</si>
  <si>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</si>
  <si>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</si>
  <si>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</si>
  <si>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</si>
  <si>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</si>
  <si>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</si>
  <si>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</si>
  <si>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</si>
  <si>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</si>
  <si>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</si>
  <si>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</si>
  <si>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</si>
  <si>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</si>
  <si>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</si>
  <si>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</si>
  <si>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</si>
  <si>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</si>
  <si>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</si>
  <si>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</si>
  <si>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</si>
  <si>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</si>
  <si>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</si>
  <si>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</si>
  <si>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</si>
  <si>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</si>
  <si>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</si>
  <si>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</si>
  <si>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</si>
  <si>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</si>
  <si>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</si>
  <si>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</si>
  <si>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</si>
  <si>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</si>
  <si>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</si>
  <si>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</si>
  <si>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</si>
  <si>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</si>
  <si>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</si>
  <si>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</si>
  <si>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</si>
  <si>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</si>
  <si>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</si>
  <si>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</si>
  <si>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</si>
  <si>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</si>
  <si>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</si>
  <si>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</si>
  <si>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</si>
  <si>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</si>
  <si>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</si>
  <si>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</si>
  <si>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</si>
  <si>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</si>
  <si>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</si>
  <si>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</si>
  <si>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</si>
  <si>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</si>
  <si>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</si>
  <si>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</si>
  <si>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</si>
  <si>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</si>
  <si>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</si>
  <si>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</si>
  <si>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</si>
  <si>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</si>
  <si>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</si>
  <si>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</si>
  <si>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</si>
  <si>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</si>
  <si>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</si>
  <si>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</si>
  <si>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</si>
  <si>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</si>
  <si>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</si>
  <si>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</si>
  <si>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</si>
  <si>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</si>
  <si>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</si>
  <si>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</si>
  <si>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</si>
  <si>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</si>
  <si>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</si>
  <si>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</si>
  <si>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</si>
  <si>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</si>
  <si>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</si>
  <si>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</si>
  <si>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</si>
  <si>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</si>
  <si>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</si>
  <si>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</si>
  <si>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</si>
  <si>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</si>
  <si>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</si>
  <si>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</si>
  <si>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</si>
  <si>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</si>
  <si>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</si>
  <si>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</si>
  <si>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</si>
  <si>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</si>
  <si>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</si>
  <si>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</si>
  <si>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</si>
  <si>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</si>
  <si>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</si>
  <si>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</si>
  <si>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</si>
  <si>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</si>
  <si>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</si>
  <si>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</si>
  <si>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</si>
  <si>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</si>
  <si>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</si>
  <si>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</si>
  <si>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</si>
  <si>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</si>
  <si>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</si>
  <si>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</si>
  <si>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</si>
  <si>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</si>
  <si>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</si>
  <si>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</si>
  <si>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</si>
  <si>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</si>
  <si>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</si>
  <si>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</si>
  <si>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</si>
  <si>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</si>
  <si>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</si>
  <si>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</si>
  <si>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</si>
  <si>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</si>
  <si>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</si>
  <si>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</si>
  <si>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</si>
  <si>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</si>
  <si>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</si>
  <si>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</si>
  <si>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</si>
  <si>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</si>
  <si>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</si>
  <si>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</si>
  <si>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</si>
  <si>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</si>
  <si>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</si>
  <si>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</si>
  <si>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</si>
  <si>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</si>
  <si>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</si>
  <si>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</si>
  <si>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</si>
  <si>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</si>
  <si>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</si>
  <si>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</si>
  <si>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</si>
  <si>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</si>
  <si>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</si>
  <si>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</si>
  <si>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</si>
  <si>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</si>
  <si>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</si>
  <si>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</si>
  <si>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</si>
  <si>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</si>
  <si>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</si>
  <si>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</si>
  <si>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</si>
  <si>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</si>
  <si>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</si>
  <si>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</si>
  <si>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</si>
  <si>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</si>
  <si>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</si>
  <si>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</si>
  <si>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</si>
  <si>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</si>
  <si>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</si>
  <si>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</si>
  <si>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</si>
  <si>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</si>
  <si>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</si>
  <si>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</si>
  <si>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</si>
  <si>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</si>
  <si>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</si>
  <si>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</si>
  <si>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</si>
  <si>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</si>
  <si>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</si>
  <si>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</si>
  <si>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</si>
  <si>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</si>
  <si>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</si>
  <si>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</si>
  <si>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</si>
  <si>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</si>
  <si>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</si>
  <si>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</si>
  <si>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</si>
  <si>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</si>
  <si>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</si>
  <si>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</si>
  <si>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</si>
  <si>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</si>
  <si>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</si>
  <si>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</si>
  <si>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</si>
  <si>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</si>
  <si>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</si>
  <si>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</si>
  <si>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</si>
  <si>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</si>
  <si>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</si>
  <si>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</si>
  <si>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</si>
  <si>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</si>
  <si>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</si>
  <si>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</si>
  <si>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</si>
  <si>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</si>
  <si>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</si>
  <si>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</si>
  <si>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</si>
  <si>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</si>
  <si>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</si>
  <si>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</si>
  <si>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</si>
  <si>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</si>
  <si>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</si>
  <si>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</si>
  <si>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</si>
  <si>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</si>
  <si>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</si>
  <si>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</si>
  <si>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</si>
  <si>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</si>
  <si>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</si>
  <si>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</si>
  <si>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</si>
  <si>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</si>
  <si>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</si>
  <si>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</si>
  <si>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</si>
  <si>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</si>
  <si>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</si>
  <si>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</si>
  <si>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</si>
  <si>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</si>
  <si>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</si>
  <si>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</si>
  <si>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</si>
  <si>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</si>
  <si>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</si>
  <si>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</si>
  <si>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</si>
  <si>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</si>
  <si>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</si>
  <si>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</si>
  <si>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</si>
  <si>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</si>
  <si>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</si>
  <si>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</si>
  <si>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</si>
  <si>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</si>
  <si>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</si>
  <si>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</si>
  <si>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</si>
  <si>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</si>
  <si>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</si>
  <si>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</si>
  <si>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</si>
  <si>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</si>
  <si>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</si>
  <si>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</si>
  <si>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</si>
  <si>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</si>
  <si>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</si>
  <si>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</si>
  <si>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</si>
  <si>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</si>
  <si>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</si>
  <si>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</si>
  <si>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</si>
  <si>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</si>
  <si>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</si>
  <si>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</si>
  <si>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</si>
  <si>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</si>
  <si>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</si>
  <si>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</si>
  <si>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</si>
  <si>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</si>
  <si>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</si>
  <si>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</si>
  <si>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</si>
  <si>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</si>
  <si>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</si>
  <si>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</si>
  <si>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</si>
  <si>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</si>
  <si>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</si>
  <si>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</si>
  <si>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</si>
  <si>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</si>
  <si>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</si>
  <si>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</si>
  <si>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</si>
  <si>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</si>
  <si>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</si>
  <si>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</si>
  <si>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</si>
  <si>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</si>
  <si>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</si>
  <si>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</si>
  <si>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</si>
  <si>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</si>
  <si>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</si>
  <si>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</si>
  <si>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</si>
  <si>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</si>
  <si>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</si>
  <si>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</si>
  <si>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</si>
  <si>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</si>
  <si>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</si>
  <si>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</si>
  <si>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</si>
  <si>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</si>
  <si>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</si>
  <si>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</si>
  <si>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</si>
  <si>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</si>
  <si>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</si>
  <si>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</si>
  <si>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</si>
  <si>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</si>
  <si>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</si>
  <si>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</si>
  <si>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</si>
  <si>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</si>
  <si>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</si>
  <si>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</si>
  <si>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</si>
  <si>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</si>
  <si>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</si>
  <si>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</si>
  <si>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</si>
  <si>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</si>
  <si>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</si>
  <si>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</si>
  <si>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</si>
  <si>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</si>
  <si>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</si>
  <si>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</si>
  <si>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</si>
  <si>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</si>
  <si>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</si>
  <si>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</si>
  <si>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</si>
  <si>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</si>
  <si>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</si>
  <si>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</si>
  <si>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</si>
  <si>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</si>
  <si>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</si>
  <si>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</si>
  <si>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</si>
  <si>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</si>
  <si>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</si>
  <si>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</si>
  <si>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</si>
  <si>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</si>
  <si>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</si>
  <si>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</si>
  <si>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</si>
  <si>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</si>
  <si>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</si>
  <si>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</si>
  <si>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</si>
  <si>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</si>
  <si>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</si>
  <si>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</si>
  <si>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</si>
  <si>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</si>
  <si>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</si>
  <si>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</si>
  <si>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</si>
  <si>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</si>
  <si>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</si>
  <si>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</si>
  <si>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</si>
  <si>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</si>
  <si>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</si>
  <si>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</si>
  <si>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</si>
  <si>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</si>
  <si>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</si>
  <si>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</si>
  <si>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</si>
  <si>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</si>
  <si>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</si>
  <si>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</si>
  <si>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</si>
  <si>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</si>
  <si>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</si>
  <si>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</si>
  <si>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</si>
  <si>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</si>
  <si>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</si>
  <si>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</si>
  <si>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</si>
  <si>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</si>
  <si>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</si>
  <si>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</si>
  <si>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</si>
  <si>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</si>
  <si>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</si>
  <si>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</si>
  <si>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</si>
  <si>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</si>
  <si>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</si>
  <si>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</si>
  <si>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</si>
  <si>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</si>
  <si>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</si>
  <si>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</si>
  <si>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</si>
  <si>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</si>
  <si>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</si>
  <si>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</si>
  <si>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</si>
  <si>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</si>
  <si>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</si>
  <si>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</si>
  <si>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</si>
  <si>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</si>
  <si>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</si>
  <si>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</si>
  <si>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</si>
  <si>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</si>
  <si>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</si>
  <si>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</si>
  <si>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</si>
  <si>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</si>
  <si>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</si>
  <si>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</si>
  <si>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</si>
  <si>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</si>
  <si>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</si>
  <si>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</si>
  <si>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</si>
  <si>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</si>
  <si>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</si>
  <si>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</si>
  <si>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</si>
  <si>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</si>
  <si>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</si>
  <si>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</si>
  <si>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</si>
  <si>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</si>
  <si>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</si>
  <si>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</si>
  <si>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</si>
  <si>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</si>
  <si>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</si>
  <si>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</si>
  <si>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</si>
  <si>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</si>
  <si>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</si>
  <si>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</si>
  <si>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</si>
  <si>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</si>
  <si>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</si>
  <si>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</si>
  <si>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</si>
  <si>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</si>
  <si>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</si>
  <si>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</si>
  <si>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</si>
  <si>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</si>
  <si>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</si>
  <si>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</si>
  <si>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</si>
  <si>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</si>
  <si>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</si>
  <si>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</si>
  <si>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</si>
  <si>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</si>
  <si>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</si>
  <si>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</si>
  <si>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</si>
  <si>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</si>
  <si>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</si>
  <si>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</si>
  <si>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</si>
  <si>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</si>
  <si>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</si>
  <si>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</si>
  <si>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</si>
  <si>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</si>
  <si>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</si>
  <si>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</si>
  <si>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</si>
  <si>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</si>
  <si>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</si>
  <si>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</si>
  <si>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</si>
  <si>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</si>
  <si>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</si>
  <si>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</si>
  <si>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</si>
  <si>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</si>
  <si>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</si>
  <si>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</si>
  <si>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</si>
  <si>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</si>
  <si>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</si>
  <si>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</si>
  <si>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</si>
  <si>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</si>
  <si>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</si>
  <si>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</si>
  <si>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</si>
  <si>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</si>
  <si>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</si>
  <si>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</si>
  <si>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</si>
  <si>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</si>
  <si>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</si>
  <si>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</si>
  <si>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</si>
  <si>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</si>
  <si>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</si>
  <si>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</si>
  <si>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</si>
  <si>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</si>
  <si>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</si>
  <si>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</si>
  <si>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</si>
  <si>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</si>
  <si>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</si>
  <si>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</si>
  <si>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</si>
  <si>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</si>
  <si>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</si>
  <si>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</si>
  <si>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</si>
  <si>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</si>
  <si>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</si>
  <si>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</si>
  <si>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</si>
  <si>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</si>
  <si>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</si>
  <si>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</si>
  <si>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</si>
  <si>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</si>
  <si>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</si>
  <si>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</si>
  <si>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</si>
  <si>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</si>
  <si>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</si>
  <si>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</si>
  <si>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</si>
  <si>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</si>
  <si>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</si>
  <si>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</si>
  <si>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</si>
  <si>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</si>
  <si>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</si>
  <si>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</si>
  <si>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</si>
  <si>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</si>
  <si>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</si>
  <si>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</si>
  <si>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</si>
  <si>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</si>
  <si>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</si>
  <si>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</si>
  <si>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</si>
  <si>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</si>
  <si>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</si>
  <si>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</si>
  <si>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</si>
  <si>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</si>
  <si>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</si>
  <si>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</si>
  <si>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</si>
  <si>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</si>
  <si>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</si>
  <si>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</si>
  <si>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</si>
  <si>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</si>
  <si>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</si>
  <si>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</si>
  <si>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</si>
  <si>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</si>
  <si>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</si>
  <si>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</si>
  <si>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</si>
  <si>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</si>
  <si>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</si>
  <si>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</si>
  <si>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</si>
  <si>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</si>
  <si>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</si>
  <si>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</si>
  <si>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</si>
  <si>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</si>
  <si>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</si>
  <si>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</si>
  <si>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</si>
  <si>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</si>
  <si>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</si>
  <si>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</si>
  <si>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</si>
  <si>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</si>
  <si>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</si>
  <si>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</si>
  <si>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</si>
  <si>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</si>
  <si>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</si>
  <si>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</si>
  <si>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</si>
  <si>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</si>
  <si>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</si>
  <si>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</si>
  <si>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</si>
  <si>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</si>
  <si>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</si>
  <si>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</si>
  <si>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</si>
  <si>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</si>
  <si>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</si>
  <si>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</si>
  <si>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</si>
  <si>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</si>
  <si>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</si>
  <si>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</si>
  <si>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</si>
  <si>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</si>
  <si>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</si>
  <si>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</si>
  <si>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</si>
  <si>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</si>
  <si>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</si>
  <si>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</si>
  <si>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</si>
  <si>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</si>
  <si>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</si>
  <si>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</si>
  <si>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</si>
  <si>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</si>
  <si>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</si>
  <si>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</si>
  <si>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</si>
  <si>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</si>
  <si>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</si>
  <si>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</si>
  <si>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</si>
  <si>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</si>
  <si>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</si>
  <si>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</si>
  <si>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</si>
  <si>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</si>
  <si>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</si>
  <si>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</si>
  <si>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</si>
  <si>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</si>
  <si>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</si>
  <si>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</si>
  <si>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</si>
  <si>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</si>
  <si>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</si>
  <si>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</si>
  <si>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</si>
  <si>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</si>
  <si>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</si>
  <si>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</si>
  <si>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</si>
  <si>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</si>
  <si>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</si>
  <si>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</si>
  <si>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</si>
  <si>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</si>
  <si>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</si>
  <si>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</si>
  <si>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</si>
  <si>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</si>
  <si>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</si>
  <si>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</si>
  <si>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</si>
  <si>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</si>
  <si>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</si>
  <si>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</si>
  <si>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</si>
  <si>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</si>
  <si>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</si>
  <si>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</si>
  <si>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</si>
  <si>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</si>
  <si>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</si>
  <si>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</si>
  <si>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</si>
  <si>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</si>
  <si>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</si>
  <si>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</si>
  <si>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</si>
  <si>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</si>
  <si>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</si>
  <si>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</si>
  <si>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</si>
  <si>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</si>
  <si>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</si>
  <si>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</si>
  <si>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</si>
  <si>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</si>
  <si>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</si>
  <si>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</si>
  <si>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</si>
  <si>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</si>
  <si>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</si>
  <si>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</si>
  <si>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</si>
  <si>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</si>
  <si>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</si>
  <si>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</si>
  <si>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</si>
  <si>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</si>
  <si>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</si>
  <si>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</si>
  <si>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</si>
  <si>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</si>
  <si>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</si>
  <si>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</si>
  <si>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</si>
  <si>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</si>
  <si>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</si>
  <si>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</si>
  <si>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</si>
  <si>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</si>
  <si>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</si>
  <si>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</si>
  <si>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</si>
  <si>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</si>
  <si>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</si>
  <si>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</si>
  <si>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</si>
  <si>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</si>
  <si>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</si>
  <si>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</si>
  <si>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</si>
  <si>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</si>
  <si>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</si>
  <si>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</si>
  <si>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</si>
  <si>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</si>
  <si>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</si>
  <si>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</si>
  <si>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</si>
  <si>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</si>
  <si>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</si>
  <si>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</si>
  <si>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</si>
  <si>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</si>
  <si>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</si>
  <si>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</si>
  <si>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</si>
  <si>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</si>
  <si>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</si>
  <si>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</si>
  <si>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</si>
  <si>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</si>
  <si>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</si>
  <si>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</si>
  <si>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</si>
  <si>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</si>
  <si>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</si>
  <si>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</si>
  <si>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</si>
  <si>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</si>
  <si>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</si>
  <si>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</si>
  <si>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</si>
  <si>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</si>
  <si>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</si>
  <si>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</si>
  <si>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</si>
  <si>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</si>
  <si>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</si>
  <si>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</si>
  <si>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</si>
  <si>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</si>
  <si>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</si>
  <si>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</si>
  <si>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</si>
  <si>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</si>
  <si>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</si>
  <si>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</si>
  <si>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</si>
  <si>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</si>
  <si>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</si>
  <si>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</si>
  <si>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</si>
  <si>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</si>
  <si>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</si>
  <si>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</si>
  <si>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</si>
  <si>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</si>
  <si>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</si>
  <si>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</si>
  <si>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</si>
  <si>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</si>
  <si>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</si>
  <si>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</si>
  <si>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</si>
  <si>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</si>
  <si>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</si>
  <si>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</si>
  <si>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</si>
  <si>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</si>
  <si>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</si>
  <si>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</si>
  <si>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</si>
  <si>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</si>
  <si>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</si>
  <si>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</si>
  <si>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</si>
  <si>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</si>
  <si>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</si>
  <si>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</si>
  <si>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</si>
  <si>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</si>
  <si>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</si>
  <si>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</si>
  <si>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</si>
  <si>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</si>
  <si>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</si>
  <si>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</si>
  <si>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</si>
  <si>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</si>
  <si>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</si>
  <si>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</si>
  <si>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</si>
  <si>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</si>
  <si>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</si>
  <si>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</si>
  <si>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</si>
  <si>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</si>
  <si>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</si>
  <si>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</si>
  <si>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</si>
  <si>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</si>
  <si>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</si>
  <si>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</si>
  <si>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</si>
  <si>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</si>
  <si>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</si>
  <si>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</si>
  <si>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</si>
  <si>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</si>
  <si>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</si>
  <si>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</si>
  <si>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</si>
  <si>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</si>
  <si>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</si>
  <si>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</si>
  <si>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</si>
  <si>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</si>
  <si>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</si>
  <si>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</si>
  <si>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</si>
  <si>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</si>
  <si>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</si>
  <si>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</si>
  <si>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</si>
  <si>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</si>
  <si>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</si>
  <si>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</si>
  <si>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</si>
  <si>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</si>
  <si>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</si>
  <si>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</si>
  <si>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</si>
  <si>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</si>
  <si>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</si>
  <si>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</si>
  <si>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</si>
  <si>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</si>
  <si>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</si>
  <si>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</si>
  <si>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</si>
  <si>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</si>
  <si>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</si>
  <si>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</si>
  <si>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</si>
  <si>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</si>
  <si>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</si>
  <si>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</si>
  <si>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</si>
  <si>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</si>
  <si>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</si>
  <si>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</si>
  <si>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</si>
  <si>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</si>
  <si>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</si>
  <si>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</si>
  <si>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</si>
  <si>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</si>
  <si>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</si>
  <si>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</si>
  <si>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</si>
  <si>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</si>
  <si>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</si>
  <si>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</si>
  <si>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</si>
  <si>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</si>
  <si>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</si>
  <si>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</si>
  <si>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</si>
  <si>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</si>
  <si>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</si>
  <si>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</si>
  <si>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</si>
  <si>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</si>
  <si>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</si>
  <si>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</si>
  <si>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</si>
  <si>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</si>
  <si>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</si>
  <si>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</si>
  <si>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</si>
  <si>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</si>
  <si>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</si>
  <si>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</si>
  <si>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</si>
  <si>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</si>
  <si>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</si>
  <si>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</si>
  <si>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</si>
  <si>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</si>
  <si>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</si>
  <si>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</si>
  <si>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</si>
  <si>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</si>
  <si>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</si>
  <si>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</si>
  <si>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</si>
  <si>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</si>
  <si>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</si>
  <si>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</si>
  <si>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</si>
  <si>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</si>
  <si>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</si>
  <si>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</si>
  <si>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</si>
  <si>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</si>
  <si>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</si>
  <si>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</si>
  <si>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</si>
  <si>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</si>
  <si>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</si>
  <si>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</si>
  <si>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</si>
  <si>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</si>
  <si>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</si>
  <si>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</si>
  <si>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</si>
  <si>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</si>
  <si>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</si>
  <si>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</si>
  <si>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</si>
  <si>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</si>
  <si>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</si>
  <si>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</si>
  <si>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</si>
  <si>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</si>
  <si>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</si>
  <si>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</si>
  <si>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</si>
  <si>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</si>
  <si>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</si>
  <si>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</si>
  <si>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</si>
  <si>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</si>
  <si>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</si>
  <si>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</si>
  <si>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</si>
  <si>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</si>
  <si>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</si>
  <si>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</si>
  <si>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</si>
  <si>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</si>
  <si>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</si>
  <si>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</si>
  <si>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</si>
  <si>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</si>
  <si>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</si>
  <si>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</si>
  <si>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</si>
  <si>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</si>
  <si>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</si>
  <si>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</si>
  <si>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</si>
  <si>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</si>
  <si>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</si>
  <si>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</si>
  <si>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</si>
  <si>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</si>
  <si>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</si>
  <si>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</si>
  <si>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</si>
  <si>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</si>
  <si>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</si>
  <si>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</si>
  <si>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</si>
  <si>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</si>
  <si>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</si>
  <si>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</si>
  <si>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</si>
  <si>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</si>
  <si>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</si>
  <si>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</si>
  <si>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</si>
  <si>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</si>
  <si>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</si>
  <si>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</si>
  <si>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</si>
  <si>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</si>
  <si>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</si>
  <si>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</si>
  <si>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</si>
  <si>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</si>
  <si>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</si>
  <si>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</si>
  <si>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</si>
  <si>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</si>
  <si>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</si>
  <si>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</si>
  <si>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</si>
  <si>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</si>
  <si>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</si>
  <si>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</si>
  <si>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</si>
  <si>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</si>
  <si>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</si>
  <si>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</si>
  <si>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</si>
  <si>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</si>
  <si>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</si>
  <si>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</si>
  <si>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</si>
  <si>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</si>
  <si>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</si>
  <si>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</si>
  <si>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</si>
  <si>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</si>
  <si>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</si>
  <si>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</si>
  <si>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</si>
  <si>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</si>
  <si>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</si>
  <si>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</si>
  <si>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</si>
  <si>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</si>
  <si>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</si>
  <si>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</si>
  <si>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</si>
  <si>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</si>
  <si>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</si>
  <si>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</si>
  <si>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</si>
  <si>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</si>
  <si>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</si>
  <si>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</si>
  <si>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</si>
  <si>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</si>
  <si>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</si>
  <si>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</si>
  <si>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</si>
  <si>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</si>
  <si>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</si>
  <si>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</si>
  <si>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</si>
  <si>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</si>
  <si>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</si>
  <si>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</si>
  <si>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</si>
  <si>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</si>
  <si>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</si>
  <si>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</si>
  <si>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</si>
  <si>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</si>
  <si>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</si>
  <si>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</si>
  <si>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</si>
  <si>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</si>
  <si>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</si>
  <si>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</si>
  <si>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</si>
  <si>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</si>
  <si>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</si>
  <si>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</si>
  <si>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</si>
  <si>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</si>
  <si>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</si>
  <si>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</si>
  <si>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</si>
  <si>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</si>
  <si>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</si>
  <si>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</si>
  <si>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</si>
  <si>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</si>
  <si>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</si>
  <si>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</si>
  <si>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</si>
  <si>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</si>
  <si>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</si>
  <si>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</si>
  <si>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</si>
  <si>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</si>
  <si>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</si>
  <si>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</si>
  <si>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</si>
  <si>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</si>
  <si>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</si>
  <si>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</si>
  <si>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</si>
  <si>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</si>
  <si>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</si>
  <si>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</si>
  <si>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</si>
  <si>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</si>
  <si>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</si>
  <si>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</si>
  <si>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</si>
  <si>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</si>
  <si>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</si>
  <si>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</si>
  <si>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</si>
  <si>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</si>
  <si>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</si>
  <si>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</si>
  <si>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</si>
  <si>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</si>
  <si>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</si>
  <si>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</si>
  <si>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</si>
  <si>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</si>
  <si>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</si>
  <si>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</si>
  <si>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</si>
  <si>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</si>
  <si>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</si>
  <si>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</si>
  <si>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</si>
  <si>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</si>
  <si>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</si>
  <si>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</si>
  <si>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</si>
  <si>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</si>
  <si>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</si>
  <si>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</si>
  <si>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</si>
  <si>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</si>
  <si>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</si>
  <si>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</si>
  <si>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</si>
  <si>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</si>
  <si>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</si>
  <si>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</si>
  <si>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</si>
  <si>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</si>
  <si>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</si>
  <si>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</si>
  <si>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</si>
  <si>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</si>
  <si>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</si>
  <si>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</si>
  <si>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</si>
  <si>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</si>
  <si>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</si>
  <si>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</si>
  <si>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</si>
  <si>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</si>
  <si>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</si>
  <si>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</si>
  <si>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</si>
  <si>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</si>
  <si>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</si>
  <si>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</si>
  <si>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</si>
  <si>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</si>
  <si>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</si>
  <si>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</si>
  <si>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</si>
  <si>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</si>
  <si>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</si>
  <si>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</si>
  <si>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</si>
  <si>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</si>
  <si>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</si>
  <si>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</si>
  <si>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</si>
  <si>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</si>
  <si>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</si>
  <si>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</si>
  <si>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</si>
  <si>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</si>
  <si>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</si>
  <si>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</si>
  <si>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</si>
  <si>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</si>
  <si>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</si>
  <si>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</si>
  <si>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</si>
  <si>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</si>
  <si>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</si>
  <si>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</si>
  <si>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</si>
  <si>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</si>
  <si>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</si>
  <si>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</si>
  <si>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</si>
  <si>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</si>
  <si>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</si>
  <si>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</si>
  <si>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</si>
  <si>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</si>
  <si>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</si>
  <si>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</si>
  <si>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</si>
  <si>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</si>
  <si>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</si>
  <si>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</si>
  <si>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</si>
  <si>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</si>
  <si>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</si>
  <si>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</si>
  <si>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</si>
  <si>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</si>
  <si>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</si>
  <si>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</si>
  <si>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</si>
  <si>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</si>
  <si>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</si>
  <si>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</si>
  <si>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</si>
  <si>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</si>
  <si>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</si>
  <si>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</si>
  <si>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</si>
  <si>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</si>
  <si>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</si>
  <si>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</si>
  <si>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</si>
  <si>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</si>
  <si>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</si>
  <si>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</si>
  <si>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</si>
  <si>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</si>
  <si>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</si>
  <si>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</si>
  <si>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</si>
  <si>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</si>
  <si>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</si>
  <si>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</si>
  <si>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</si>
  <si>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</si>
  <si>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</si>
  <si>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</si>
  <si>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</si>
  <si>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</si>
  <si>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</si>
  <si>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</si>
  <si>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</si>
  <si>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</si>
  <si>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</si>
  <si>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</si>
  <si>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</si>
  <si>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</si>
  <si>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</si>
  <si>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</si>
  <si>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</si>
  <si>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</si>
  <si>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</si>
  <si>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</si>
  <si>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</si>
  <si>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</si>
  <si>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</si>
  <si>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</si>
  <si>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</si>
  <si>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</si>
  <si>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</si>
  <si>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</si>
  <si>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</si>
  <si>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</si>
  <si>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</si>
  <si>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</si>
  <si>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</si>
  <si>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</si>
  <si>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</si>
  <si>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</si>
  <si>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</si>
  <si>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</si>
  <si>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</si>
  <si>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</si>
  <si>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</si>
  <si>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</si>
  <si>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</si>
  <si>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</si>
  <si>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</si>
  <si>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</si>
  <si>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</si>
  <si>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</si>
  <si>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</si>
  <si>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</si>
  <si>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</si>
  <si>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</si>
  <si>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</si>
  <si>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</si>
  <si>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</si>
  <si>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</si>
  <si>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</si>
  <si>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</si>
  <si>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</si>
  <si>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</si>
  <si>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</si>
  <si>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</si>
  <si>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</si>
  <si>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</si>
  <si>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</si>
  <si>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</si>
  <si>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</si>
  <si>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</si>
  <si>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</si>
  <si>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</si>
  <si>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</si>
  <si>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</si>
  <si>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</si>
  <si>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</si>
  <si>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</si>
  <si>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</si>
  <si>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</si>
  <si>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</si>
  <si>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</si>
  <si>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</si>
  <si>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</si>
  <si>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</si>
  <si>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</si>
  <si>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</si>
  <si>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</si>
  <si>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</si>
  <si>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</si>
  <si>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</si>
  <si>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</si>
  <si>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</si>
  <si>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</si>
  <si>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</si>
  <si>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</si>
  <si>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</si>
  <si>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</si>
  <si>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</si>
  <si>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</si>
  <si>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</si>
  <si>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</si>
  <si>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</si>
  <si>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</si>
  <si>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</si>
  <si>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</si>
  <si>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</si>
  <si>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</si>
  <si>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</si>
  <si>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</si>
  <si>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</si>
  <si>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</si>
  <si>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</si>
  <si>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</si>
  <si>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</si>
  <si>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</si>
  <si>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</si>
  <si>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</si>
  <si>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</si>
  <si>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</si>
  <si>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</si>
  <si>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</si>
  <si>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</si>
  <si>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</si>
  <si>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</si>
  <si>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</si>
  <si>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</si>
  <si>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</si>
  <si>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</si>
  <si>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</si>
  <si>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</si>
  <si>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</si>
  <si>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</si>
  <si>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</si>
  <si>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</si>
  <si>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</si>
  <si>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</si>
  <si>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</si>
  <si>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</si>
  <si>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</si>
  <si>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</si>
  <si>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</si>
  <si>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</si>
  <si>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</si>
  <si>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</si>
  <si>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</si>
  <si>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</si>
  <si>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</si>
  <si>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</si>
  <si>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</si>
  <si>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</si>
  <si>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</si>
  <si>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</si>
  <si>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</si>
  <si>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</si>
  <si>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</si>
  <si>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</si>
  <si>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</si>
  <si>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</si>
  <si>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</si>
  <si>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</si>
  <si>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</si>
  <si>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</si>
  <si>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</si>
  <si>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</si>
  <si>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</si>
  <si>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</si>
  <si>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</si>
  <si>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</si>
  <si>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</si>
  <si>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</si>
  <si>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</si>
  <si>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</si>
  <si>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</si>
  <si>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</si>
  <si>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</si>
  <si>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</si>
  <si>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</si>
  <si>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</si>
  <si>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</si>
  <si>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</si>
  <si>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</si>
  <si>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</si>
  <si>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</si>
  <si>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</si>
  <si>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</si>
  <si>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</si>
  <si>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</si>
  <si>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</si>
  <si>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</si>
  <si>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</si>
  <si>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</si>
  <si>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</si>
  <si>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</si>
  <si>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</si>
  <si>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</si>
  <si>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</si>
  <si>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</si>
  <si>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</si>
  <si>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</si>
  <si>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</si>
  <si>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</si>
  <si>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</si>
  <si>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</si>
  <si>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</si>
  <si>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</si>
  <si>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</si>
  <si>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</si>
  <si>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</si>
  <si>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</si>
  <si>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</si>
  <si>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</si>
  <si>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</si>
  <si>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</si>
  <si>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</si>
  <si>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</si>
  <si>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</si>
  <si>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</si>
  <si>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</si>
  <si>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</si>
  <si>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</si>
  <si>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</si>
  <si>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</si>
  <si>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</si>
  <si>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</si>
  <si>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</si>
  <si>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</si>
  <si>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</si>
  <si>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</si>
  <si>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</si>
  <si>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</si>
  <si>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</si>
  <si>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</si>
  <si>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</si>
  <si>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</si>
  <si>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</si>
  <si>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</si>
  <si>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</si>
  <si>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</si>
  <si>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</si>
  <si>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</si>
  <si>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</si>
  <si>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</si>
  <si>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</si>
  <si>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</si>
  <si>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</si>
  <si>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</si>
  <si>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</si>
  <si>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</si>
  <si>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</si>
  <si>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</si>
  <si>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</si>
  <si>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</si>
  <si>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</si>
  <si>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</si>
  <si>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</si>
  <si>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</si>
  <si>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</si>
  <si>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</si>
  <si>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</si>
  <si>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</si>
  <si>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</si>
  <si>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</si>
  <si>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</si>
  <si>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</si>
  <si>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</si>
  <si>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</si>
  <si>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</si>
  <si>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</si>
  <si>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</si>
  <si>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</si>
  <si>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</si>
  <si>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</si>
  <si>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</si>
  <si>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</si>
  <si>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</si>
  <si>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</si>
  <si>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</si>
  <si>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</si>
  <si>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</si>
  <si>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</si>
  <si>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</si>
  <si>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</si>
  <si>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</si>
  <si>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</si>
  <si>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</si>
  <si>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</si>
  <si>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</si>
  <si>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</si>
  <si>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</si>
  <si>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</si>
  <si>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</si>
  <si>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</si>
  <si>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</si>
  <si>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</si>
  <si>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</si>
  <si>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</si>
  <si>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</si>
  <si>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</si>
  <si>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</si>
  <si>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</si>
  <si>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</si>
  <si>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</si>
  <si>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</si>
  <si>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</si>
  <si>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</si>
  <si>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</si>
  <si>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</si>
  <si>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</si>
  <si>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</si>
  <si>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</si>
  <si>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</si>
  <si>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</si>
  <si>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</si>
  <si>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</si>
  <si>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</si>
  <si>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</si>
  <si>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</si>
  <si>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</si>
  <si>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</si>
  <si>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</si>
  <si>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</si>
  <si>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</si>
  <si>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</si>
  <si>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</si>
  <si>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</si>
  <si>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</si>
  <si>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</si>
  <si>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</si>
  <si>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</si>
  <si>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</si>
  <si>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</si>
  <si>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</si>
  <si>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</si>
  <si>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</si>
  <si>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</si>
  <si>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</si>
  <si>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</si>
  <si>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</si>
  <si>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</si>
  <si>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</si>
  <si>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</si>
  <si>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</si>
  <si>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</si>
  <si>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</si>
  <si>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</si>
  <si>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</si>
  <si>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</si>
  <si>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</si>
  <si>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</si>
  <si>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</si>
  <si>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</si>
  <si>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</si>
  <si>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</si>
  <si>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</si>
  <si>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</si>
  <si>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</si>
  <si>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</si>
  <si>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</si>
  <si>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</si>
  <si>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</si>
  <si>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</si>
  <si>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</si>
  <si>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</si>
  <si>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</si>
  <si>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</si>
  <si>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</si>
  <si>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</si>
  <si>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</si>
  <si>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</si>
  <si>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</si>
  <si>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</si>
  <si>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</si>
  <si>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</si>
  <si>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</si>
  <si>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</si>
  <si>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</si>
  <si>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</si>
  <si>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</si>
  <si>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</si>
  <si>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</si>
  <si>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</si>
  <si>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</si>
  <si>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</si>
  <si>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</si>
  <si>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</si>
  <si>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</si>
  <si>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</si>
  <si>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</si>
  <si>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</si>
  <si>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</si>
  <si>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</si>
  <si>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</si>
  <si>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</si>
  <si>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</si>
  <si>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</si>
  <si>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</si>
  <si>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</si>
  <si>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</si>
  <si>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</si>
  <si>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</si>
  <si>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</si>
  <si>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</si>
  <si>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</si>
  <si>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</si>
  <si>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</si>
  <si>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</si>
  <si>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</si>
  <si>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</si>
  <si>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</si>
  <si>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</si>
  <si>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</si>
  <si>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</si>
  <si>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</si>
  <si>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</si>
  <si>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</si>
  <si>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</si>
  <si>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</si>
  <si>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</si>
  <si>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</si>
  <si>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</si>
  <si>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</si>
  <si>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</si>
  <si>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</si>
  <si>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</si>
  <si>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</si>
  <si>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</si>
  <si>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</si>
  <si>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</si>
  <si>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</si>
  <si>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</si>
  <si>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</si>
  <si>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</si>
  <si>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</si>
  <si>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</si>
  <si>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</si>
  <si>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</si>
  <si>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</si>
  <si>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</si>
  <si>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</si>
  <si>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</si>
  <si>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</si>
  <si>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</si>
  <si>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</si>
  <si>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</si>
  <si>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</si>
  <si>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</si>
  <si>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</si>
  <si>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</si>
  <si>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</si>
  <si>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</si>
  <si>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</si>
  <si>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</si>
  <si>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</si>
  <si>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</si>
  <si>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</si>
  <si>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</si>
  <si>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</si>
  <si>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</si>
  <si>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</si>
  <si>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</si>
  <si>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</si>
  <si>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</si>
  <si>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</si>
  <si>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</si>
  <si>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</si>
  <si>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</si>
  <si>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</si>
  <si>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</si>
  <si>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</si>
  <si>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</si>
  <si>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</si>
  <si>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</si>
  <si>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</si>
  <si>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</si>
  <si>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</si>
  <si>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</si>
  <si>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</si>
  <si>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</si>
  <si>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</si>
  <si>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</si>
  <si>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</si>
  <si>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</si>
  <si>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</si>
  <si>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</si>
  <si>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</si>
  <si>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</si>
  <si>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</si>
  <si>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</si>
  <si>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</si>
  <si>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</si>
  <si>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</si>
  <si>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</si>
  <si>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</si>
  <si>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</si>
  <si>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</si>
  <si>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</si>
  <si>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</si>
  <si>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</si>
  <si>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</si>
  <si>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</si>
  <si>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</si>
  <si>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</si>
  <si>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</si>
  <si>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</si>
  <si>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</si>
  <si>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</si>
  <si>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</si>
  <si>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</si>
  <si>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</si>
  <si>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</si>
  <si>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</si>
  <si>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</si>
  <si>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</si>
  <si>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</si>
  <si>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</si>
  <si>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</si>
  <si>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</si>
  <si>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</si>
  <si>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</si>
  <si>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</si>
  <si>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</si>
  <si>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</si>
  <si>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</si>
  <si>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</si>
  <si>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</si>
  <si>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</si>
  <si>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</si>
  <si>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</si>
  <si>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</si>
  <si>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</si>
  <si>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</si>
  <si>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</si>
  <si>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</si>
  <si>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</si>
  <si>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</si>
  <si>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</si>
  <si>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</si>
  <si>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</si>
  <si>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</si>
  <si>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</si>
  <si>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</si>
  <si>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</si>
  <si>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</si>
  <si>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</si>
  <si>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</si>
  <si>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</si>
  <si>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</si>
  <si>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</si>
  <si>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</si>
  <si>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</si>
  <si>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</si>
  <si>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</si>
  <si>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</si>
  <si>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</si>
  <si>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</si>
  <si>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</si>
  <si>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</si>
  <si>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</si>
  <si>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</si>
  <si>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</si>
  <si>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</si>
  <si>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</si>
  <si>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</si>
  <si>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</si>
  <si>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</si>
  <si>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</si>
  <si>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</si>
  <si>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</si>
  <si>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</si>
  <si>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</si>
  <si>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</si>
  <si>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</si>
  <si>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</si>
  <si>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</si>
  <si>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</si>
  <si>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</si>
  <si>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</si>
  <si>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</si>
  <si>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</si>
  <si>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</si>
  <si>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</si>
  <si>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</si>
  <si>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</si>
  <si>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</si>
  <si>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</si>
  <si>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</si>
  <si>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</si>
  <si>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</si>
  <si>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</si>
  <si>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</si>
  <si>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</si>
  <si>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</si>
  <si>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</si>
  <si>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</si>
  <si>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</si>
  <si>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</si>
  <si>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</si>
  <si>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</si>
  <si>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</si>
  <si>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</si>
  <si>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</si>
  <si>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</si>
  <si>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</si>
  <si>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</si>
  <si>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</si>
  <si>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</si>
  <si>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</si>
  <si>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</si>
  <si>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</si>
  <si>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</si>
  <si>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</si>
  <si>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</si>
  <si>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</si>
  <si>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</si>
  <si>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</si>
  <si>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</si>
  <si>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</si>
  <si>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</si>
  <si>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</si>
  <si>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</si>
  <si>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</si>
  <si>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</si>
  <si>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</si>
  <si>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</si>
  <si>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</si>
  <si>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</si>
  <si>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</si>
  <si>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</si>
  <si>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</si>
  <si>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</si>
  <si>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</si>
  <si>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</si>
  <si>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</si>
  <si>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</si>
  <si>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</si>
  <si>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</si>
  <si>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</si>
  <si>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</si>
  <si>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</si>
  <si>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</si>
  <si>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</si>
  <si>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</si>
  <si>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</si>
  <si>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</si>
  <si>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</si>
  <si>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</si>
  <si>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</si>
  <si>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</si>
  <si>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</si>
  <si>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</si>
  <si>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</si>
  <si>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</si>
  <si>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</si>
  <si>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</si>
  <si>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</si>
  <si>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</si>
  <si>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</si>
  <si>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</si>
  <si>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</si>
  <si>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</si>
  <si>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</si>
  <si>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</si>
  <si>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</si>
  <si>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</si>
  <si>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</si>
  <si>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</si>
  <si>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</si>
  <si>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</si>
  <si>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</si>
  <si>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</si>
  <si>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</si>
  <si>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</si>
  <si>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</si>
  <si>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</si>
  <si>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</si>
  <si>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</si>
  <si>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</si>
  <si>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</si>
  <si>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</si>
  <si>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</si>
  <si>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</si>
  <si>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</si>
  <si>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</si>
  <si>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</si>
  <si>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</si>
  <si>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</si>
  <si>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</si>
  <si>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</si>
  <si>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</si>
  <si>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</si>
  <si>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</si>
  <si>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</si>
  <si>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</si>
  <si>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</si>
  <si>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</si>
  <si>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</si>
  <si>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</si>
  <si>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</si>
  <si>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</si>
  <si>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</si>
  <si>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</si>
  <si>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</si>
  <si>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</si>
  <si>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</si>
  <si>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</si>
  <si>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</si>
  <si>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</si>
  <si>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</si>
  <si>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</si>
  <si>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</si>
  <si>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</si>
  <si>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</si>
  <si>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</si>
  <si>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</si>
  <si>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</si>
  <si>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</si>
  <si>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</si>
  <si>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</si>
  <si>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</si>
  <si>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</si>
  <si>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</si>
  <si>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</si>
  <si>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</si>
  <si>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</si>
  <si>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</si>
  <si>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</si>
  <si>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</si>
  <si>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</si>
  <si>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</si>
  <si>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</si>
  <si>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</si>
  <si>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</si>
  <si>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</si>
  <si>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</si>
  <si>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</si>
  <si>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</si>
  <si>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</si>
  <si>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</si>
  <si>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</si>
  <si>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</si>
  <si>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</si>
  <si>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</si>
  <si>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</si>
  <si>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</si>
  <si>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</si>
  <si>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</si>
  <si>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</si>
  <si>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</si>
  <si>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</si>
  <si>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</si>
  <si>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</si>
  <si>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</si>
  <si>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</si>
  <si>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</si>
  <si>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</si>
  <si>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</si>
  <si>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</si>
  <si>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</si>
  <si>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</si>
  <si>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</si>
  <si>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</si>
  <si>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</si>
  <si>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</si>
  <si>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</si>
  <si>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</si>
  <si>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</si>
  <si>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</si>
  <si>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</si>
  <si>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</si>
  <si>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</si>
  <si>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</si>
  <si>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</si>
  <si>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</si>
  <si>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</si>
  <si>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</si>
  <si>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</si>
  <si>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</si>
  <si>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</si>
  <si>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</si>
  <si>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</si>
  <si>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</si>
  <si>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</si>
  <si>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</si>
  <si>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</si>
  <si>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</si>
  <si>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</si>
  <si>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</si>
  <si>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</si>
  <si>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</si>
  <si>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</si>
  <si>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</si>
  <si>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</si>
  <si>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</si>
  <si>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</si>
  <si>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</si>
  <si>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</si>
  <si>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</si>
  <si>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</si>
  <si>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</si>
  <si>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</si>
  <si>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</si>
  <si>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</si>
  <si>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</si>
  <si>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</si>
  <si>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</si>
  <si>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</si>
  <si>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</si>
  <si>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</si>
  <si>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</si>
  <si>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</si>
  <si>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</si>
  <si>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</si>
  <si>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</si>
  <si>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</si>
  <si>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</si>
  <si>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</si>
  <si>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</si>
  <si>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</si>
  <si>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</si>
  <si>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</si>
  <si>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</si>
  <si>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</si>
  <si>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</si>
  <si>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</si>
  <si>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</si>
  <si>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</si>
  <si>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</si>
  <si>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</si>
  <si>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</si>
  <si>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</si>
  <si>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</si>
  <si>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</si>
  <si>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</si>
  <si>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</si>
  <si>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</si>
  <si>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</si>
  <si>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</si>
  <si>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</si>
  <si>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</si>
  <si>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</si>
  <si>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</si>
  <si>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</si>
  <si>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</si>
  <si>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</si>
  <si>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</si>
  <si>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</si>
  <si>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</si>
  <si>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</si>
  <si>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</si>
  <si>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</si>
  <si>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</si>
  <si>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</si>
  <si>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</si>
  <si>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</si>
  <si>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</si>
  <si>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</si>
  <si>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</si>
  <si>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</si>
  <si>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</si>
  <si>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</si>
  <si>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</si>
  <si>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</si>
  <si>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</si>
  <si>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</si>
  <si>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</si>
  <si>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</si>
  <si>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</si>
  <si>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</si>
  <si>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</si>
  <si>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</si>
  <si>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</si>
  <si>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</si>
  <si>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</si>
  <si>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</si>
  <si>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</si>
  <si>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</si>
  <si>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</si>
  <si>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</si>
  <si>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</si>
  <si>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</si>
  <si>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</si>
  <si>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</si>
  <si>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</si>
  <si>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</si>
  <si>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</si>
  <si>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</si>
  <si>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</si>
  <si>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</si>
  <si>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</si>
  <si>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</si>
  <si>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</si>
  <si>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</si>
  <si>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</si>
  <si>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</si>
  <si>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</si>
  <si>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</si>
  <si>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</si>
  <si>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</si>
  <si>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</si>
  <si>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</si>
  <si>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</si>
  <si>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</si>
  <si>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</si>
  <si>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</si>
  <si>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</si>
  <si>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</si>
  <si>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</si>
  <si>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</si>
  <si>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</si>
  <si>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</si>
  <si>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</si>
  <si>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</si>
  <si>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</si>
  <si>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</si>
  <si>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</si>
  <si>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</si>
  <si>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</si>
  <si>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</si>
  <si>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</si>
  <si>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</si>
  <si>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</si>
  <si>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</si>
  <si>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</si>
  <si>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</si>
  <si>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</si>
  <si>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</si>
  <si>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</si>
  <si>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</si>
  <si>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</si>
  <si>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</si>
  <si>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</si>
  <si>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</si>
  <si>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</si>
  <si>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</si>
  <si>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</si>
  <si>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</si>
  <si>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</si>
  <si>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</si>
  <si>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</si>
  <si>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</si>
  <si>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</si>
  <si>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</si>
  <si>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</si>
  <si>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</si>
  <si>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</si>
  <si>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</si>
  <si>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</si>
  <si>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</si>
  <si>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</si>
  <si>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</si>
  <si>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</si>
  <si>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</si>
  <si>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</si>
  <si>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</si>
  <si>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</si>
  <si>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</si>
  <si>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</si>
  <si>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</si>
  <si>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</si>
  <si>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</si>
  <si>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</si>
  <si>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</si>
  <si>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</si>
  <si>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</si>
  <si>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</si>
  <si>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</si>
  <si>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</si>
  <si>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</si>
  <si>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</si>
  <si>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</si>
  <si>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</si>
  <si>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</si>
  <si>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</si>
  <si>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</si>
  <si>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</si>
  <si>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</si>
  <si>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</si>
  <si>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</si>
  <si>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</si>
  <si>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</si>
  <si>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</si>
  <si>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</si>
  <si>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</si>
  <si>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</si>
  <si>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</si>
  <si>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</si>
  <si>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</si>
  <si>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</si>
  <si>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</si>
  <si>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</si>
  <si>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</si>
  <si>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</si>
  <si>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</si>
  <si>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</si>
  <si>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</si>
  <si>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</si>
  <si>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</si>
  <si>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</si>
  <si>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</si>
  <si>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</si>
  <si>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</si>
  <si>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</si>
  <si>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</si>
  <si>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</si>
  <si>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</si>
  <si>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</si>
  <si>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</si>
  <si>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</si>
  <si>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</si>
  <si>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</si>
  <si>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</si>
  <si>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</si>
  <si>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</si>
  <si>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</si>
  <si>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</si>
  <si>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</si>
  <si>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</si>
  <si>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</si>
  <si>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</si>
  <si>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</si>
  <si>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</si>
  <si>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</si>
  <si>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</si>
  <si>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</si>
  <si>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</si>
  <si>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</si>
  <si>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</si>
  <si>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</si>
  <si>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</si>
  <si>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</si>
  <si>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</si>
  <si>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</si>
  <si>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</si>
  <si>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</si>
  <si>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</si>
  <si>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</si>
  <si>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</si>
  <si>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</si>
  <si>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</si>
  <si>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</si>
  <si>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</si>
  <si>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</si>
  <si>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</si>
  <si>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</si>
  <si>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</si>
  <si>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</si>
  <si>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</si>
  <si>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</si>
  <si>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</si>
  <si>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</si>
  <si>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</si>
  <si>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</si>
  <si>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</si>
  <si>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</si>
  <si>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</si>
  <si>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</si>
  <si>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</si>
  <si>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</si>
  <si>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</si>
  <si>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</si>
  <si>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</si>
  <si>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</si>
  <si>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</si>
  <si>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</si>
  <si>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</si>
  <si>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</si>
  <si>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</si>
  <si>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</si>
  <si>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</si>
  <si>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</si>
  <si>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</si>
  <si>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</si>
  <si>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</si>
  <si>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</si>
  <si>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</si>
  <si>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</si>
  <si>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</si>
  <si>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</si>
  <si>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</si>
  <si>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</si>
  <si>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</si>
  <si>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</si>
  <si>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</si>
  <si>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</si>
  <si>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</si>
  <si>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</si>
  <si>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</si>
  <si>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</si>
  <si>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</si>
  <si>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</si>
  <si>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</si>
  <si>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</si>
  <si>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</si>
  <si>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</si>
  <si>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</si>
  <si>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</si>
  <si>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</si>
  <si>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</si>
  <si>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</si>
  <si>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</si>
  <si>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</si>
  <si>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</si>
  <si>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</si>
  <si>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</si>
  <si>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</si>
  <si>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</si>
  <si>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</si>
  <si>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</si>
  <si>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</si>
  <si>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</si>
  <si>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</si>
  <si>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</si>
  <si>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</si>
  <si>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</si>
  <si>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</si>
  <si>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</si>
  <si>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</si>
  <si>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</si>
  <si>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</si>
  <si>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</si>
  <si>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</si>
  <si>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</si>
  <si>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</si>
  <si>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</si>
  <si>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</si>
  <si>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</si>
  <si>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</si>
  <si>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</si>
  <si>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</si>
  <si>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</si>
  <si>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</si>
  <si>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</si>
  <si>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</si>
  <si>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</si>
  <si>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</si>
  <si>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</si>
  <si>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</si>
  <si>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</si>
  <si>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</si>
  <si>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</si>
  <si>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</si>
  <si>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</si>
  <si>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</si>
  <si>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</si>
  <si>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</si>
  <si>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</si>
  <si>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</si>
  <si>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</si>
  <si>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</si>
  <si>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</si>
  <si>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</si>
  <si>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</si>
  <si>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</si>
  <si>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</si>
  <si>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</si>
  <si>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</si>
  <si>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</si>
  <si>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</si>
  <si>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</si>
  <si>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</si>
  <si>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</si>
  <si>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</si>
  <si>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</si>
  <si>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</si>
  <si>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</si>
  <si>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</si>
  <si>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</si>
  <si>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</si>
  <si>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</si>
  <si>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</si>
  <si>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</si>
  <si>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</si>
  <si>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</si>
  <si>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</si>
  <si>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</si>
  <si>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</si>
  <si>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</si>
  <si>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</si>
  <si>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</si>
  <si>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</si>
  <si>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</si>
  <si>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</si>
  <si>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</si>
  <si>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</si>
  <si>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</si>
  <si>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</si>
  <si>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</si>
  <si>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</si>
  <si>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</si>
  <si>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</si>
  <si>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</si>
  <si>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</si>
  <si>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</si>
  <si>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</si>
  <si>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</si>
  <si>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</si>
  <si>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</si>
  <si>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</si>
  <si>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</si>
  <si>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</si>
  <si>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</si>
  <si>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</si>
  <si>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</si>
  <si>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</si>
  <si>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</si>
  <si>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</si>
  <si>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</si>
  <si>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</si>
  <si>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</si>
  <si>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</si>
  <si>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</si>
  <si>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</si>
  <si>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</si>
  <si>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</si>
  <si>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</si>
  <si>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</si>
  <si>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</si>
  <si>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</si>
  <si>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</si>
  <si>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</si>
  <si>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</si>
  <si>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</si>
  <si>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</si>
  <si>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</si>
  <si>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</si>
  <si>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</si>
  <si>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</si>
  <si>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</si>
  <si>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</si>
  <si>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</si>
  <si>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</si>
  <si>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</si>
  <si>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</si>
  <si>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</si>
  <si>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</si>
  <si>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</si>
  <si>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</si>
  <si>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</si>
  <si>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</si>
  <si>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</si>
  <si>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</si>
  <si>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</si>
  <si>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</si>
  <si>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</si>
  <si>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</si>
  <si>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</si>
  <si>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</si>
  <si>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</si>
  <si>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</si>
  <si>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</si>
  <si>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</si>
  <si>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</si>
  <si>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</si>
  <si>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</si>
  <si>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</si>
  <si>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</si>
  <si>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</si>
  <si>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</si>
  <si>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</si>
  <si>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</si>
  <si>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</si>
  <si>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</si>
  <si>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</si>
  <si>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</si>
  <si>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</si>
  <si>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</si>
  <si>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</si>
  <si>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</si>
  <si>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</si>
  <si>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</si>
  <si>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</si>
  <si>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</si>
  <si>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</si>
  <si>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</si>
  <si>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</si>
  <si>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</si>
  <si>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</si>
  <si>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</si>
  <si>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</si>
  <si>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</si>
  <si>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</si>
  <si>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</si>
  <si>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</si>
  <si>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</si>
  <si>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</si>
  <si>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</si>
  <si>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</si>
  <si>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</si>
  <si>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</si>
  <si>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</si>
  <si>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</si>
  <si>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</si>
  <si>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</si>
  <si>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</si>
  <si>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</si>
  <si>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</si>
  <si>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</si>
  <si>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</si>
  <si>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</si>
  <si>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</si>
  <si>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</si>
  <si>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</si>
  <si>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</si>
  <si>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</si>
  <si>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</si>
  <si>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</si>
  <si>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</si>
  <si>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</si>
  <si>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</si>
  <si>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</si>
  <si>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</si>
  <si>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</si>
  <si>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</si>
  <si>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</si>
  <si>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</si>
  <si>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</si>
  <si>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</si>
  <si>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</si>
  <si>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</si>
  <si>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</si>
  <si>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</si>
  <si>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</si>
  <si>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</si>
  <si>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</si>
  <si>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</si>
  <si>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</si>
  <si>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</si>
  <si>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</si>
  <si>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</si>
  <si>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</si>
  <si>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</si>
  <si>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</si>
  <si>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</si>
  <si>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</si>
  <si>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</si>
  <si>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</si>
  <si>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</si>
  <si>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</si>
  <si>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</si>
  <si>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</si>
  <si>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</si>
  <si>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</si>
  <si>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</si>
  <si>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</si>
  <si>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</si>
  <si>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</si>
  <si>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</si>
  <si>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</si>
  <si>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</si>
  <si>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</si>
  <si>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</si>
  <si>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</si>
  <si>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</si>
  <si>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</si>
  <si>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</si>
  <si>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</si>
  <si>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</si>
  <si>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</si>
  <si>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</si>
  <si>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</si>
  <si>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</si>
  <si>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</si>
  <si>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</si>
  <si>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</si>
  <si>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</si>
  <si>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</si>
  <si>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</si>
  <si>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</si>
  <si>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</si>
  <si>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</si>
  <si>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</si>
  <si>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</si>
  <si>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</si>
  <si>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</si>
  <si>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</si>
  <si>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</si>
  <si>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</si>
  <si>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</si>
  <si>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</si>
  <si>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</si>
  <si>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</si>
  <si>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</si>
  <si>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</si>
  <si>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</si>
  <si>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</si>
  <si>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</si>
  <si>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</si>
  <si>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</si>
  <si>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</si>
  <si>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</si>
  <si>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</si>
  <si>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</si>
  <si>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</si>
  <si>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</si>
  <si>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</si>
  <si>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</si>
  <si>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</si>
  <si>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</si>
  <si>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</si>
  <si>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</si>
  <si>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</si>
  <si>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</si>
  <si>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</si>
  <si>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</si>
  <si>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</si>
  <si>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</si>
  <si>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</si>
  <si>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</si>
  <si>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</si>
  <si>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</si>
  <si>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</si>
  <si>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</si>
  <si>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</si>
  <si>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</si>
  <si>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</si>
  <si>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</si>
  <si>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</si>
  <si>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</si>
  <si>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</si>
  <si>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</si>
  <si>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</si>
  <si>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</si>
  <si>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</si>
  <si>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</si>
  <si>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</si>
  <si>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</si>
  <si>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</si>
  <si>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</si>
  <si>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</si>
  <si>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</si>
  <si>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</si>
  <si>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</si>
  <si>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</si>
  <si>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</si>
  <si>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</si>
  <si>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</si>
  <si>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</si>
  <si>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</si>
  <si>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</si>
  <si>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</si>
  <si>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</si>
  <si>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</si>
  <si>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</si>
  <si>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</si>
  <si>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</si>
  <si>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</si>
  <si>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</si>
  <si>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</si>
  <si>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</si>
  <si>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</si>
  <si>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</si>
  <si>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</si>
  <si>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</si>
  <si>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</si>
  <si>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</si>
  <si>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</si>
  <si>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</si>
  <si>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</si>
  <si>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</si>
  <si>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</si>
  <si>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</si>
  <si>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</si>
  <si>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</si>
  <si>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</si>
  <si>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</si>
  <si>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</si>
  <si>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</si>
  <si>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</si>
  <si>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</si>
  <si>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</si>
  <si>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</si>
  <si>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</si>
  <si>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</si>
  <si>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</si>
  <si>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</si>
  <si>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</si>
  <si>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</si>
  <si>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</si>
  <si>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</si>
  <si>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</si>
  <si>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</si>
  <si>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</si>
  <si>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</si>
  <si>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</si>
  <si>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</si>
  <si>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</si>
  <si>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</si>
  <si>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</si>
  <si>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</si>
  <si>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</si>
  <si>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</si>
  <si>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</si>
  <si>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</si>
  <si>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</si>
  <si>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</si>
  <si>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</si>
  <si>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</si>
  <si>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</si>
  <si>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</si>
  <si>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</si>
  <si>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</si>
  <si>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</si>
  <si>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</si>
  <si>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</si>
  <si>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</si>
  <si>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</si>
  <si>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</si>
  <si>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</si>
  <si>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</si>
  <si>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</si>
  <si>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</si>
  <si>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</si>
  <si>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</si>
  <si>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</si>
  <si>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</si>
  <si>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</si>
  <si>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</si>
  <si>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</si>
  <si>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</si>
  <si>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</si>
  <si>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</si>
  <si>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</si>
  <si>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</si>
  <si>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</si>
  <si>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</si>
  <si>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</si>
  <si>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</si>
  <si>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</si>
  <si>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</si>
  <si>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</si>
  <si>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</si>
  <si>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</si>
  <si>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</si>
  <si>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</si>
  <si>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</si>
  <si>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</si>
  <si>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</si>
  <si>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</si>
  <si>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</si>
  <si>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</si>
  <si>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</si>
  <si>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</si>
  <si>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</si>
  <si>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</si>
  <si>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</si>
  <si>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</si>
  <si>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</si>
  <si>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</si>
  <si>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</si>
  <si>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</si>
  <si>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</si>
  <si>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</si>
  <si>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</si>
  <si>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</si>
  <si>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</si>
  <si>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</si>
  <si>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</si>
  <si>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</si>
  <si>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</si>
  <si>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</si>
  <si>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</si>
  <si>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</si>
  <si>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</si>
  <si>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</si>
  <si>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</si>
  <si>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</si>
  <si>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</si>
  <si>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</si>
  <si>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</si>
  <si>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</si>
  <si>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</si>
  <si>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</si>
  <si>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</si>
  <si>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</si>
  <si>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</si>
  <si>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</si>
  <si>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</si>
  <si>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</si>
  <si>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</si>
  <si>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</si>
  <si>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</si>
  <si>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</si>
  <si>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</si>
  <si>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</si>
  <si>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</si>
  <si>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</si>
  <si>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</si>
  <si>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</si>
  <si>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</si>
  <si>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</si>
  <si>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</si>
  <si>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</si>
  <si>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</si>
  <si>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</si>
  <si>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</si>
  <si>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</si>
  <si>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</si>
  <si>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</si>
  <si>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</si>
  <si>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</si>
  <si>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</si>
  <si>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</si>
  <si>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</si>
  <si>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</si>
  <si>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</si>
  <si>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</si>
  <si>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</si>
  <si>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</si>
  <si>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</si>
  <si>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</si>
  <si>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</si>
  <si>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</si>
  <si>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</si>
  <si>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</si>
  <si>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</si>
  <si>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</si>
  <si>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</si>
  <si>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</si>
  <si>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</si>
  <si>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</si>
  <si>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</si>
  <si>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</si>
  <si>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</si>
  <si>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</si>
  <si>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</si>
  <si>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</si>
  <si>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</si>
  <si>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</si>
  <si>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</si>
  <si>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</si>
  <si>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</si>
  <si>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</si>
  <si>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</si>
  <si>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</si>
  <si>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</si>
  <si>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</si>
  <si>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</si>
  <si>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</si>
  <si>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</si>
  <si>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</si>
  <si>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</si>
  <si>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</si>
  <si>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</si>
  <si>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</si>
  <si>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</si>
  <si>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</si>
  <si>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</si>
  <si>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</si>
  <si>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</si>
  <si>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</si>
  <si>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</si>
  <si>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</si>
  <si>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</si>
  <si>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</si>
  <si>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</si>
  <si>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</si>
  <si>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</si>
  <si>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</si>
  <si>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</si>
  <si>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</si>
  <si>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</si>
  <si>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</si>
  <si>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</si>
  <si>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</si>
  <si>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</si>
  <si>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</si>
  <si>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</si>
  <si>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</si>
  <si>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</si>
  <si>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</si>
  <si>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</si>
  <si>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</si>
  <si>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</si>
  <si>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</si>
  <si>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</si>
  <si>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</si>
  <si>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</si>
  <si>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</si>
  <si>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</si>
  <si>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</si>
  <si>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</si>
  <si>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</si>
  <si>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</si>
  <si>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</si>
  <si>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</si>
  <si>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</si>
  <si>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</si>
  <si>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</si>
  <si>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</si>
  <si>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</si>
  <si>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</si>
  <si>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</si>
  <si>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</si>
  <si>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</si>
  <si>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</si>
  <si>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</si>
  <si>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</si>
  <si>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</si>
  <si>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</si>
  <si>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</si>
  <si>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</si>
  <si>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</si>
  <si>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</si>
  <si>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</si>
  <si>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</si>
  <si>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</si>
  <si>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</si>
  <si>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</si>
  <si>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</si>
  <si>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</si>
  <si>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</si>
  <si>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</si>
  <si>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</si>
  <si>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</si>
  <si>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</si>
  <si>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</si>
  <si>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</si>
  <si>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</si>
  <si>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</si>
  <si>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</si>
  <si>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</si>
  <si>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</si>
  <si>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</si>
  <si>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</si>
  <si>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</si>
  <si>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</si>
  <si>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</si>
  <si>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</si>
  <si>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</si>
  <si>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</si>
  <si>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</si>
  <si>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</si>
  <si>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</si>
  <si>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</si>
  <si>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</si>
  <si>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</si>
  <si>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</si>
  <si>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</si>
  <si>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</si>
  <si>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</si>
  <si>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</si>
  <si>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</si>
  <si>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</si>
  <si>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</si>
  <si>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</si>
  <si>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</si>
  <si>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</si>
  <si>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</si>
  <si>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</si>
  <si>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</si>
  <si>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</si>
  <si>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</si>
  <si>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</si>
  <si>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</si>
  <si>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</si>
  <si>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</si>
  <si>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</si>
  <si>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</si>
  <si>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</si>
  <si>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</si>
  <si>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</si>
  <si>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</si>
  <si>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</si>
  <si>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</si>
  <si>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</si>
  <si>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</si>
  <si>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</si>
  <si>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</si>
  <si>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</si>
  <si>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</si>
  <si>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</si>
  <si>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</si>
  <si>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</si>
  <si>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</si>
  <si>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</si>
  <si>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</si>
  <si>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</si>
  <si>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</si>
  <si>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</si>
  <si>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</si>
  <si>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</si>
  <si>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</si>
  <si>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</si>
  <si>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</si>
  <si>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</si>
  <si>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</si>
  <si>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</si>
  <si>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</si>
  <si>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</si>
  <si>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</si>
  <si>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</si>
  <si>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</si>
  <si>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</si>
  <si>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</si>
  <si>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</si>
  <si>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</si>
  <si>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</si>
  <si>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</si>
  <si>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</si>
  <si>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</si>
  <si>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</si>
  <si>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</si>
  <si>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</si>
  <si>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</si>
  <si>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</si>
  <si>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</si>
  <si>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</si>
  <si>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</si>
  <si>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</si>
  <si>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</si>
  <si>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</si>
  <si>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</si>
  <si>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</si>
  <si>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</si>
  <si>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</si>
  <si>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</si>
  <si>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</si>
  <si>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</si>
  <si>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</si>
  <si>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</si>
  <si>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</si>
  <si>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</si>
  <si>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</si>
  <si>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</si>
  <si>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</si>
  <si>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</si>
  <si>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</si>
  <si>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</si>
  <si>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</si>
  <si>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</si>
  <si>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</si>
  <si>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</si>
  <si>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</si>
  <si>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</si>
  <si>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</si>
  <si>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</si>
  <si>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</si>
  <si>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</si>
  <si>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</si>
  <si>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</si>
  <si>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</si>
  <si>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</si>
  <si>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</si>
  <si>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</si>
  <si>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</si>
  <si>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</si>
  <si>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</si>
  <si>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</si>
  <si>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</si>
  <si>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</si>
  <si>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</si>
  <si>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</si>
  <si>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</si>
  <si>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</si>
  <si>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</si>
  <si>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</si>
  <si>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</si>
  <si>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</si>
  <si>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</si>
  <si>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</si>
  <si>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</si>
  <si>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</si>
  <si>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</si>
  <si>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</si>
  <si>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</si>
  <si>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</si>
  <si>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</si>
  <si>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</si>
  <si>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</si>
  <si>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</si>
  <si>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</si>
  <si>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</si>
  <si>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</si>
  <si>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</si>
  <si>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</si>
  <si>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</si>
  <si>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</si>
  <si>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</si>
  <si>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</si>
  <si>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</si>
  <si>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</si>
  <si>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</si>
  <si>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</si>
  <si>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</si>
  <si>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</si>
  <si>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</si>
  <si>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</si>
  <si>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</si>
  <si>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</si>
  <si>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</si>
  <si>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</si>
  <si>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</si>
  <si>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</si>
  <si>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</si>
  <si>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</si>
  <si>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</si>
  <si>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</si>
  <si>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</si>
  <si>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</si>
  <si>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</si>
  <si>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</si>
  <si>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</si>
  <si>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</si>
  <si>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</si>
  <si>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</si>
  <si>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</si>
  <si>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</si>
  <si>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</si>
  <si>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</si>
  <si>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</si>
  <si>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</si>
  <si>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</si>
  <si>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</si>
  <si>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</si>
  <si>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</si>
  <si>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</si>
  <si>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</si>
  <si>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</si>
  <si>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</si>
  <si>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</si>
  <si>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</si>
  <si>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</si>
  <si>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</si>
  <si>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</si>
  <si>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</si>
  <si>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</si>
  <si>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</si>
  <si>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</si>
  <si>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</si>
  <si>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</si>
  <si>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</si>
  <si>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</si>
  <si>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</si>
  <si>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</si>
  <si>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</si>
  <si>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</si>
  <si>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</si>
  <si>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</si>
  <si>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</si>
  <si>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</si>
  <si>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</si>
  <si>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</si>
  <si>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</si>
  <si>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</si>
  <si>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</si>
  <si>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</si>
  <si>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</si>
  <si>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</si>
  <si>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</si>
  <si>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</si>
  <si>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</si>
  <si>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</si>
  <si>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</si>
  <si>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</si>
  <si>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</si>
  <si>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</si>
  <si>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</si>
  <si>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</si>
  <si>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</si>
  <si>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</si>
  <si>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</si>
  <si>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</si>
  <si>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</si>
  <si>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</si>
  <si>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</si>
  <si>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</si>
  <si>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</si>
  <si>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</si>
  <si>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</si>
  <si>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</si>
  <si>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</si>
  <si>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</si>
  <si>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</si>
  <si>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</si>
  <si>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</si>
  <si>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</si>
  <si>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</si>
  <si>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</si>
  <si>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</si>
  <si>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</si>
  <si>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</si>
  <si>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</si>
  <si>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</si>
  <si>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</si>
  <si>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</si>
  <si>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</si>
  <si>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</si>
  <si>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</si>
  <si>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</si>
  <si>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</si>
  <si>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</si>
  <si>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</si>
  <si>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</si>
  <si>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</si>
  <si>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</si>
  <si>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</si>
  <si>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</si>
  <si>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</si>
  <si>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</si>
  <si>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</si>
  <si>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</si>
  <si>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</si>
  <si>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</si>
  <si>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</si>
  <si>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</si>
  <si>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</si>
  <si>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</si>
  <si>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</si>
  <si>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</si>
  <si>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</si>
  <si>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</si>
  <si>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</si>
  <si>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</si>
  <si>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</si>
  <si>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</si>
  <si>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</si>
  <si>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</si>
  <si>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</si>
  <si>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</si>
  <si>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</si>
  <si>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</si>
  <si>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</si>
  <si>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</si>
  <si>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</si>
  <si>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</si>
  <si>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</si>
  <si>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</si>
  <si>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</si>
  <si>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</si>
  <si>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</si>
  <si>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</si>
  <si>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</si>
  <si>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</si>
  <si>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</si>
  <si>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</si>
  <si>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</si>
  <si>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</si>
  <si>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</si>
  <si>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</si>
  <si>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</si>
  <si>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</si>
  <si>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</si>
  <si>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</si>
  <si>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</si>
  <si>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</si>
  <si>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</si>
  <si>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</si>
  <si>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</si>
  <si>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</si>
  <si>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</si>
  <si>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</si>
  <si>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</si>
  <si>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</si>
  <si>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</si>
  <si>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</si>
  <si>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</si>
  <si>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</si>
  <si>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</si>
  <si>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</si>
  <si>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</si>
  <si>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</si>
  <si>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</si>
  <si>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</si>
  <si>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</si>
  <si>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</si>
  <si>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</si>
  <si>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</si>
  <si>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</si>
  <si>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</si>
  <si>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</si>
  <si>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</si>
  <si>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</si>
  <si>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</si>
  <si>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</si>
  <si>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</si>
  <si>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</si>
  <si>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</si>
  <si>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</si>
  <si>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</si>
  <si>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</si>
  <si>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</si>
  <si>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</si>
  <si>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</si>
  <si>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</si>
  <si>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</si>
  <si>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</si>
  <si>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</si>
  <si>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</si>
  <si>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</si>
  <si>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</si>
  <si>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</si>
  <si>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</si>
  <si>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</si>
  <si>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</si>
  <si>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</si>
  <si>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</si>
  <si>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</si>
  <si>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</si>
  <si>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</si>
  <si>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</si>
  <si>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</si>
  <si>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</si>
  <si>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</si>
  <si>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</si>
  <si>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</si>
  <si>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</si>
  <si>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</si>
  <si>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</si>
  <si>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</si>
  <si>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</si>
  <si>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</si>
  <si>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</si>
  <si>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</si>
  <si>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</si>
  <si>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</si>
  <si>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</si>
  <si>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</si>
  <si>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</si>
  <si>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</si>
  <si>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</si>
  <si>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</si>
  <si>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</si>
  <si>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</si>
  <si>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</si>
  <si>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</si>
  <si>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</si>
  <si>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</si>
  <si>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</si>
  <si>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</si>
  <si>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</si>
  <si>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</si>
  <si>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</si>
  <si>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</si>
  <si>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</si>
  <si>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</si>
  <si>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</si>
  <si>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</si>
  <si>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</si>
  <si>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</si>
  <si>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</si>
  <si>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</si>
  <si>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</si>
  <si>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</si>
  <si>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</si>
  <si>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</si>
  <si>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</si>
  <si>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</si>
  <si>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</si>
  <si>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</si>
  <si>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</si>
  <si>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</si>
  <si>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</si>
  <si>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</si>
  <si>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</si>
  <si>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</si>
  <si>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</si>
  <si>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</si>
  <si>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</si>
  <si>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</si>
  <si>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</si>
  <si>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</si>
  <si>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</si>
  <si>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</si>
  <si>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</si>
  <si>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</si>
  <si>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</si>
  <si>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</si>
  <si>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</si>
  <si>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</si>
  <si>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</si>
  <si>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</si>
  <si>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</si>
  <si>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</si>
  <si>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</si>
  <si>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</si>
  <si>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</si>
  <si>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</si>
  <si>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</si>
  <si>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</si>
  <si>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</si>
  <si>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</si>
  <si>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</si>
  <si>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</si>
  <si>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</si>
  <si>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</si>
  <si>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</si>
  <si>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</si>
  <si>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</si>
  <si>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</si>
  <si>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</si>
  <si>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</si>
  <si>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</si>
  <si>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</si>
  <si>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</si>
  <si>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</si>
  <si>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</si>
  <si>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</si>
  <si>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</si>
  <si>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</si>
  <si>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</si>
  <si>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</si>
  <si>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</si>
  <si>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</si>
  <si>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</si>
  <si>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</si>
  <si>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</si>
  <si>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</si>
  <si>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</si>
  <si>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</si>
  <si>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</si>
  <si>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</si>
  <si>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</si>
  <si>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</si>
  <si>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</si>
  <si>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</si>
  <si>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</si>
  <si>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</si>
  <si>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</si>
  <si>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</si>
  <si>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</si>
  <si>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</si>
  <si>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</si>
  <si>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</si>
  <si>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</si>
  <si>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</si>
  <si>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</si>
  <si>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</si>
  <si>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</si>
  <si>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</si>
  <si>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</si>
  <si>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</si>
  <si>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</si>
  <si>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</si>
  <si>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</si>
  <si>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</si>
  <si>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</si>
  <si>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</si>
  <si>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</si>
  <si>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</si>
  <si>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</si>
  <si>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</si>
  <si>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</si>
  <si>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</si>
  <si>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</si>
  <si>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</si>
  <si>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</si>
  <si>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</si>
  <si>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</si>
  <si>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</si>
  <si>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</si>
  <si>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</si>
  <si>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</si>
  <si>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</si>
  <si>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</si>
  <si>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</si>
  <si>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</si>
  <si>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</si>
  <si>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</si>
  <si>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</si>
  <si>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</si>
  <si>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</si>
  <si>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</si>
  <si>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</si>
  <si>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</si>
  <si>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</si>
  <si>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</si>
  <si>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</si>
  <si>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</si>
  <si>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</si>
  <si>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</si>
  <si>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</si>
  <si>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</si>
  <si>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</si>
  <si>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</si>
  <si>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</si>
  <si>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</si>
  <si>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</si>
  <si>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</si>
  <si>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</si>
  <si>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</si>
  <si>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</si>
  <si>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</si>
  <si>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</si>
  <si>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</si>
  <si>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</si>
  <si>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</si>
  <si>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</si>
  <si>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</si>
  <si>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</si>
  <si>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</si>
  <si>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</si>
  <si>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</si>
  <si>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</si>
  <si>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</si>
  <si>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</si>
  <si>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</si>
  <si>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</si>
  <si>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</si>
  <si>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</si>
  <si>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</si>
  <si>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</si>
  <si>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</si>
  <si>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</si>
  <si>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</si>
  <si>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</si>
  <si>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</si>
  <si>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</si>
  <si>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</si>
  <si>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</si>
  <si>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</si>
  <si>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</si>
  <si>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</si>
  <si>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</si>
  <si>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</si>
  <si>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</si>
  <si>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</si>
  <si>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</si>
  <si>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</si>
  <si>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</si>
  <si>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</si>
  <si>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</si>
  <si>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</si>
  <si>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</si>
  <si>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</si>
  <si>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</si>
  <si>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</si>
  <si>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</si>
  <si>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</si>
  <si>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</si>
  <si>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</si>
  <si>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</si>
  <si>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</si>
  <si>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</si>
  <si>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</si>
  <si>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</si>
  <si>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</si>
  <si>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</si>
  <si>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</si>
  <si>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</si>
  <si>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</si>
  <si>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</si>
  <si>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</si>
  <si>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</si>
  <si>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</si>
  <si>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</si>
  <si>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</si>
  <si>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</si>
  <si>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</si>
  <si>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</si>
  <si>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</si>
  <si>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</si>
  <si>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</si>
  <si>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</si>
  <si>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</si>
  <si>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</si>
  <si>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</si>
  <si>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</si>
  <si>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</si>
  <si>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</si>
  <si>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</si>
  <si>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</si>
  <si>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</si>
  <si>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</si>
  <si>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</si>
  <si>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</si>
  <si>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</si>
  <si>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</si>
  <si>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</si>
  <si>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</si>
  <si>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</si>
  <si>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</si>
  <si>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</si>
  <si>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</si>
  <si>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</si>
  <si>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</si>
  <si>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</si>
  <si>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</si>
  <si>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</si>
  <si>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</si>
  <si>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</si>
  <si>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</si>
  <si>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</si>
  <si>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</si>
  <si>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</si>
  <si>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</si>
  <si>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</si>
  <si>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</si>
  <si>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</si>
  <si>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</si>
  <si>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</si>
  <si>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</si>
  <si>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</si>
  <si>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</si>
  <si>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</si>
  <si>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</si>
  <si>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</si>
  <si>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</si>
  <si>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</si>
  <si>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</si>
  <si>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</si>
  <si>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</si>
  <si>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</si>
  <si>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</si>
  <si>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</si>
  <si>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</si>
  <si>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</si>
  <si>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</si>
  <si>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</si>
  <si>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</si>
  <si>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</si>
  <si>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</si>
  <si>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</si>
  <si>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</si>
  <si>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</si>
  <si>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</si>
  <si>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</si>
  <si>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</si>
  <si>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</si>
  <si>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</si>
  <si>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</si>
  <si>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</si>
  <si>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</si>
  <si>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</si>
  <si>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</si>
  <si>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</si>
  <si>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</si>
  <si>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</si>
  <si>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</si>
  <si>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</si>
  <si>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</si>
  <si>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</si>
  <si>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</si>
  <si>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</si>
  <si>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</si>
  <si>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</si>
  <si>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</si>
  <si>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</si>
  <si>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</si>
  <si>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</si>
  <si>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</si>
  <si>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</si>
  <si>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</si>
  <si>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</si>
  <si>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</si>
  <si>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</si>
  <si>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</si>
  <si>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</si>
  <si>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</si>
  <si>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</si>
  <si>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</si>
  <si>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</si>
  <si>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</si>
  <si>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</si>
  <si>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</si>
  <si>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</si>
  <si>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</si>
  <si>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</si>
  <si>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</si>
  <si>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</si>
  <si>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</si>
  <si>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</si>
  <si>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</si>
  <si>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</si>
  <si>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</si>
  <si>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</si>
  <si>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</si>
  <si>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</si>
  <si>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</si>
  <si>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</si>
  <si>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</si>
  <si>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</si>
  <si>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</si>
  <si>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</si>
  <si>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</si>
  <si>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</si>
  <si>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</si>
  <si>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</si>
  <si>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</si>
  <si>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</si>
  <si>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</si>
  <si>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</si>
  <si>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</si>
  <si>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</si>
  <si>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</si>
  <si>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</si>
  <si>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</si>
  <si>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</si>
  <si>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</si>
  <si>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</si>
  <si>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</si>
  <si>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</si>
  <si>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</si>
  <si>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</si>
  <si>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</si>
  <si>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</si>
  <si>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</si>
  <si>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</si>
  <si>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</si>
  <si>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</si>
  <si>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</si>
  <si>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</si>
  <si>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</si>
  <si>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</si>
  <si>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</si>
  <si>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</si>
  <si>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</si>
  <si>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</si>
  <si>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</si>
  <si>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</si>
  <si>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</si>
  <si>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</si>
  <si>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</si>
  <si>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</si>
  <si>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</si>
  <si>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</si>
  <si>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</si>
  <si>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</si>
  <si>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</si>
  <si>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</si>
  <si>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</si>
  <si>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</si>
  <si>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</si>
  <si>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</si>
  <si>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</si>
  <si>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</si>
  <si>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</si>
  <si>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</si>
  <si>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</si>
  <si>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</si>
  <si>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</si>
  <si>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</si>
  <si>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</si>
  <si>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</si>
  <si>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</si>
  <si>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</si>
  <si>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</si>
  <si>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</si>
  <si>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</si>
  <si>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</si>
  <si>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</si>
  <si>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</si>
  <si>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</si>
  <si>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</si>
  <si>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</si>
  <si>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</si>
  <si>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</si>
  <si>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</si>
  <si>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</si>
  <si>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</si>
  <si>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</si>
  <si>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</si>
  <si>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</si>
  <si>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</si>
  <si>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</si>
  <si>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</si>
  <si>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</si>
  <si>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</si>
  <si>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</si>
  <si>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</si>
  <si>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</si>
  <si>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</si>
  <si>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</si>
  <si>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</si>
  <si>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</si>
  <si>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</si>
  <si>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</si>
  <si>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</si>
  <si>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</si>
  <si>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</si>
  <si>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</si>
  <si>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</si>
  <si>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</si>
  <si>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</si>
  <si>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</si>
  <si>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</si>
  <si>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</si>
  <si>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</si>
  <si>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</si>
  <si>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</si>
  <si>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</si>
  <si>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</si>
  <si>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</si>
  <si>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</si>
  <si>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</si>
  <si>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</si>
  <si>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</si>
  <si>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</si>
  <si>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</si>
  <si>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</si>
  <si>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</si>
  <si>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</si>
  <si>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</si>
  <si>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</si>
  <si>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</si>
  <si>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</si>
  <si>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</si>
  <si>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</si>
  <si>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</si>
  <si>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</si>
  <si>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</si>
  <si>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</si>
  <si>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</si>
  <si>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</si>
  <si>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</si>
  <si>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</si>
  <si>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</si>
  <si>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</si>
  <si>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</si>
  <si>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</si>
  <si>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</si>
  <si>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</si>
  <si>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</si>
  <si>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</si>
  <si>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</si>
  <si>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</si>
  <si>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</si>
  <si>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</si>
  <si>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</si>
  <si>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</si>
  <si>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</si>
  <si>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</si>
  <si>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</si>
  <si>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</si>
  <si>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</si>
  <si>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</si>
  <si>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</si>
  <si>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</si>
  <si>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</si>
  <si>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</si>
  <si>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</si>
  <si>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</si>
  <si>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</si>
  <si>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</si>
  <si>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</si>
  <si>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</si>
  <si>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</si>
  <si>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</si>
  <si>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</si>
  <si>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</si>
  <si>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</si>
  <si>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</si>
  <si>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</si>
  <si>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</si>
  <si>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</si>
  <si>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</si>
  <si>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</si>
  <si>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</si>
  <si>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</si>
  <si>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</si>
  <si>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</si>
  <si>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</si>
  <si>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</si>
  <si>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</si>
  <si>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</si>
  <si>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</si>
  <si>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</si>
  <si>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</si>
  <si>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</si>
  <si>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</si>
  <si>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</si>
  <si>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</si>
  <si>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</si>
  <si>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</si>
  <si>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</si>
  <si>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</si>
  <si>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</si>
  <si>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</si>
  <si>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</si>
  <si>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</si>
  <si>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</si>
  <si>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</si>
  <si>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</si>
  <si>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</si>
  <si>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</si>
  <si>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</si>
  <si>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</si>
  <si>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</si>
  <si>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</si>
  <si>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</si>
  <si>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</si>
  <si>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</si>
  <si>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</si>
  <si>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</si>
  <si>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</si>
  <si>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</si>
  <si>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</si>
  <si>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</si>
  <si>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</si>
  <si>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</si>
  <si>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</si>
  <si>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</si>
  <si>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</si>
  <si>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</si>
  <si>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</si>
  <si>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</si>
  <si>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</si>
  <si>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</si>
  <si>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</si>
  <si>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</si>
  <si>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</si>
  <si>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</si>
  <si>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</si>
  <si>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</si>
  <si>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</si>
  <si>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</si>
  <si>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</si>
  <si>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</si>
  <si>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</si>
  <si>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</si>
  <si>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</si>
  <si>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</si>
  <si>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</si>
  <si>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</si>
  <si>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</si>
  <si>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</si>
  <si>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</si>
  <si>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</si>
  <si>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</si>
  <si>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</si>
  <si>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</si>
  <si>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</si>
  <si>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</si>
  <si>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</si>
  <si>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</si>
  <si>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</si>
  <si>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</si>
  <si>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</si>
  <si>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</si>
  <si>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</si>
  <si>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</si>
  <si>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</si>
  <si>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</si>
  <si>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</si>
  <si>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</si>
  <si>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</si>
  <si>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</si>
  <si>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</si>
  <si>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</si>
  <si>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</si>
  <si>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</si>
  <si>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</si>
  <si>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</si>
  <si>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</si>
  <si>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</si>
  <si>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</si>
  <si>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</si>
  <si>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</si>
  <si>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</si>
  <si>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</si>
  <si>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</si>
  <si>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</si>
  <si>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</si>
  <si>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</si>
  <si>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</si>
  <si>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</si>
  <si>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</si>
  <si>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</si>
  <si>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</si>
  <si>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</si>
  <si>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</si>
  <si>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</si>
  <si>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</si>
  <si>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</si>
  <si>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</si>
  <si>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</si>
  <si>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</si>
  <si>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</si>
  <si>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</si>
  <si>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</si>
  <si>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</si>
  <si>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</si>
  <si>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</si>
  <si>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</si>
  <si>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</si>
  <si>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</si>
  <si>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</si>
  <si>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</si>
  <si>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</si>
  <si>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</si>
  <si>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</si>
  <si>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</si>
  <si>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</si>
  <si>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</si>
  <si>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</si>
  <si>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</si>
  <si>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</si>
  <si>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</si>
  <si>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</si>
  <si>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</si>
  <si>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</si>
  <si>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</si>
  <si>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</si>
  <si>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</si>
  <si>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</si>
  <si>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</si>
  <si>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</si>
  <si>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</si>
  <si>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</si>
  <si>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</si>
  <si>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</si>
  <si>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</si>
  <si>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</si>
  <si>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</si>
  <si>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</si>
  <si>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</si>
  <si>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</si>
  <si>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</si>
  <si>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</si>
  <si>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</si>
  <si>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</si>
  <si>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</si>
  <si>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</si>
  <si>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</si>
  <si>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</si>
  <si>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</si>
  <si>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</si>
  <si>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</si>
  <si>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</si>
  <si>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</si>
  <si>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</si>
  <si>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</si>
  <si>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</si>
  <si>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</si>
  <si>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</si>
  <si>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</si>
  <si>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</si>
  <si>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</si>
  <si>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</si>
  <si>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</si>
  <si>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</si>
  <si>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</si>
  <si>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</si>
  <si>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</si>
  <si>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</si>
  <si>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</si>
  <si>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</si>
  <si>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</si>
  <si>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</si>
  <si>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</si>
  <si>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</si>
  <si>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</si>
  <si>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</si>
  <si>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</si>
  <si>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</si>
  <si>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</si>
  <si>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</si>
  <si>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</si>
  <si>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</si>
  <si>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</si>
  <si>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</si>
  <si>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</si>
  <si>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</si>
  <si>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</si>
  <si>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</si>
  <si>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</si>
  <si>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</si>
  <si>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</si>
  <si>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</si>
  <si>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</si>
  <si>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</si>
  <si>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</si>
  <si>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</si>
  <si>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</si>
  <si>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</si>
  <si>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</si>
  <si>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</si>
  <si>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</si>
  <si>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</si>
  <si>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</si>
  <si>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</si>
  <si>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</si>
  <si>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</si>
  <si>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</si>
  <si>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</si>
  <si>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</si>
  <si>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</si>
  <si>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</si>
  <si>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</si>
  <si>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</si>
  <si>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</si>
  <si>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</si>
  <si>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</si>
  <si>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</si>
  <si>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</si>
  <si>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</si>
  <si>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</si>
  <si>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</si>
  <si>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</si>
  <si>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</si>
  <si>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</si>
  <si>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</si>
  <si>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</si>
  <si>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</si>
  <si>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</si>
  <si>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</si>
  <si>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</si>
  <si>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</si>
  <si>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</si>
  <si>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</si>
  <si>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</si>
  <si>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</si>
  <si>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</si>
  <si>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</si>
  <si>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</si>
  <si>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</si>
  <si>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</si>
  <si>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</si>
  <si>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</si>
  <si>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</si>
  <si>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</si>
  <si>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</si>
  <si>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</si>
  <si>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</si>
  <si>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</si>
  <si>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</si>
  <si>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</si>
  <si>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</si>
  <si>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</si>
  <si>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</si>
  <si>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</si>
  <si>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</si>
  <si>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</si>
  <si>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</si>
  <si>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</si>
  <si>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</si>
  <si>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</si>
  <si>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</si>
  <si>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</si>
  <si>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</si>
  <si>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</si>
  <si>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</si>
  <si>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</si>
  <si>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</si>
  <si>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</si>
  <si>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</si>
  <si>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</si>
  <si>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</si>
  <si>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</si>
  <si>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</si>
  <si>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</si>
  <si>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</si>
  <si>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</si>
  <si>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</si>
  <si>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</si>
  <si>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</si>
  <si>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</si>
  <si>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</si>
  <si>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</si>
  <si>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</si>
  <si>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</si>
  <si>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</si>
  <si>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</si>
  <si>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</si>
  <si>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</si>
  <si>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</si>
  <si>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</si>
  <si>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</si>
  <si>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</si>
  <si>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</si>
  <si>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</si>
  <si>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</si>
  <si>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</si>
  <si>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</si>
  <si>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</si>
  <si>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</si>
  <si>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</si>
  <si>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</si>
  <si>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</si>
  <si>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</si>
  <si>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</si>
  <si>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</si>
  <si>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</si>
  <si>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</si>
  <si>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</si>
  <si>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</si>
  <si>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</si>
  <si>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</si>
  <si>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</si>
  <si>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</si>
  <si>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</si>
  <si>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</si>
  <si>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</si>
  <si>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</si>
  <si>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</si>
  <si>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</si>
  <si>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</si>
  <si>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</si>
  <si>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</si>
  <si>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</si>
  <si>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</si>
  <si>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</si>
  <si>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</si>
  <si>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</si>
  <si>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</si>
  <si>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</si>
  <si>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</si>
  <si>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</si>
  <si>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</si>
  <si>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</si>
  <si>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</si>
  <si>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</si>
  <si>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</si>
  <si>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</si>
  <si>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</si>
  <si>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</si>
  <si>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</si>
  <si>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</si>
  <si>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</si>
  <si>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</si>
  <si>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</si>
  <si>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</si>
  <si>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</si>
  <si>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</si>
  <si>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</si>
  <si>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</si>
  <si>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</si>
  <si>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</si>
  <si>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</si>
  <si>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</si>
  <si>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</si>
  <si>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</si>
  <si>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</si>
  <si>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</si>
  <si>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</si>
  <si>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</si>
  <si>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</si>
  <si>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</si>
  <si>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</si>
  <si>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</si>
  <si>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</si>
  <si>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</si>
  <si>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</si>
  <si>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</si>
  <si>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</si>
  <si>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</si>
  <si>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</si>
  <si>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</si>
  <si>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</si>
  <si>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</si>
  <si>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</si>
  <si>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</si>
  <si>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</si>
  <si>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</si>
  <si>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</si>
  <si>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</si>
  <si>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</si>
  <si>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</si>
  <si>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</si>
  <si>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</si>
  <si>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</si>
  <si>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</si>
  <si>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</si>
  <si>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</si>
  <si>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</si>
  <si>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</si>
  <si>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</si>
  <si>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</si>
  <si>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</si>
  <si>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</si>
  <si>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</si>
  <si>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</si>
  <si>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</si>
  <si>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</si>
  <si>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</si>
  <si>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</si>
  <si>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</si>
  <si>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</si>
  <si>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</si>
  <si>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</si>
  <si>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</si>
  <si>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</si>
  <si>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</si>
  <si>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</si>
  <si>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</si>
  <si>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</si>
  <si>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</si>
  <si>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</si>
  <si>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</si>
  <si>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</si>
  <si>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</si>
  <si>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</si>
  <si>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</si>
  <si>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</si>
  <si>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</si>
  <si>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</si>
  <si>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</si>
  <si>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</si>
  <si>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</si>
  <si>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</si>
  <si>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</si>
  <si>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</si>
  <si>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</si>
  <si>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</si>
  <si>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</si>
  <si>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</si>
  <si>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</si>
  <si>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</si>
  <si>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</si>
  <si>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</si>
  <si>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</si>
  <si>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</si>
  <si>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</si>
  <si>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</si>
  <si>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</si>
  <si>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</si>
  <si>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</si>
  <si>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</si>
  <si>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</si>
  <si>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</si>
  <si>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</si>
  <si>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</si>
  <si>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</si>
  <si>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</si>
  <si>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</si>
  <si>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</si>
  <si>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</si>
  <si>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</si>
  <si>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</si>
  <si>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</si>
  <si>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</si>
  <si>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</si>
  <si>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</si>
  <si>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</si>
  <si>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</si>
  <si>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</si>
  <si>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</si>
  <si>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</si>
  <si>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</si>
  <si>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</si>
  <si>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</si>
  <si>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</si>
  <si>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</si>
  <si>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</si>
  <si>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</si>
  <si>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</si>
  <si>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</si>
  <si>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</si>
  <si>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</si>
  <si>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</si>
  <si>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</si>
  <si>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</si>
  <si>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</si>
  <si>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</si>
  <si>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</si>
  <si>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</si>
  <si>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</si>
  <si>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</si>
  <si>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</si>
  <si>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</si>
  <si>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</si>
  <si>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</si>
  <si>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</si>
  <si>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</si>
  <si>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</si>
  <si>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</si>
  <si>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</si>
  <si>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</si>
  <si>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</si>
  <si>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</si>
  <si>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</si>
  <si>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</si>
  <si>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</si>
  <si>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</si>
  <si>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</si>
  <si>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</si>
  <si>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</si>
  <si>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</si>
  <si>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</si>
  <si>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</si>
  <si>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</si>
  <si>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</si>
  <si>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</si>
  <si>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</si>
  <si>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</si>
  <si>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</si>
  <si>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</si>
  <si>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</si>
  <si>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</si>
  <si>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</si>
  <si>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</si>
  <si>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</si>
  <si>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</si>
  <si>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</si>
  <si>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</si>
  <si>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</si>
  <si>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</si>
  <si>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</si>
  <si>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</si>
  <si>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</si>
  <si>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</si>
  <si>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</si>
  <si>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</si>
  <si>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</si>
  <si>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</si>
  <si>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</si>
  <si>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</si>
  <si>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</si>
  <si>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</si>
  <si>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</si>
  <si>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</si>
  <si>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</si>
  <si>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</si>
  <si>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</si>
  <si>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</si>
  <si>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</si>
  <si>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</si>
  <si>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</si>
  <si>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</si>
  <si>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</si>
  <si>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</si>
  <si>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</si>
  <si>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</si>
  <si>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</si>
  <si>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</si>
  <si>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</si>
  <si>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</si>
  <si>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</si>
  <si>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</si>
  <si>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</si>
  <si>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</si>
  <si>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</si>
  <si>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</si>
  <si>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</si>
  <si>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</si>
  <si>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</si>
  <si>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</si>
  <si>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</si>
  <si>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</si>
  <si>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</si>
  <si>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</si>
  <si>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</si>
  <si>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</si>
  <si>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</si>
  <si>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</si>
  <si>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</si>
  <si>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</si>
  <si>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</si>
  <si>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</si>
  <si>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</si>
  <si>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</si>
  <si>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</si>
  <si>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</si>
  <si>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</si>
  <si>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</si>
  <si>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</si>
  <si>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</si>
  <si>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</si>
  <si>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</si>
  <si>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</si>
  <si>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</si>
  <si>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</si>
  <si>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</si>
  <si>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</si>
  <si>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</si>
  <si>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</si>
  <si>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</si>
  <si>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</si>
  <si>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</si>
  <si>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</si>
  <si>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</si>
  <si>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</si>
  <si>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</si>
  <si>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</si>
  <si>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</si>
  <si>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</si>
  <si>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</si>
  <si>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</si>
  <si>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</si>
  <si>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</si>
  <si>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</si>
  <si>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</si>
  <si>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</si>
  <si>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</si>
  <si>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</si>
  <si>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</si>
  <si>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</si>
  <si>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</si>
  <si>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</si>
  <si>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</si>
  <si>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</si>
  <si>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</si>
  <si>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</si>
  <si>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</si>
  <si>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</si>
  <si>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</si>
  <si>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</si>
  <si>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</si>
  <si>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</si>
  <si>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</si>
  <si>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</si>
  <si>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</si>
  <si>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</si>
  <si>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</si>
  <si>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</si>
  <si>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</si>
  <si>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</si>
  <si>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</si>
  <si>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</si>
  <si>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</si>
  <si>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</si>
  <si>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</si>
  <si>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</si>
  <si>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</si>
  <si>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</si>
  <si>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</si>
  <si>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</si>
  <si>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</si>
  <si>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</si>
  <si>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</si>
  <si>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</si>
  <si>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</si>
  <si>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</si>
  <si>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</si>
  <si>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</si>
  <si>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</si>
  <si>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</si>
  <si>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</si>
  <si>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</si>
  <si>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</si>
  <si>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</si>
  <si>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</si>
  <si>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</si>
  <si>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</si>
  <si>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</si>
  <si>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</si>
  <si>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</si>
  <si>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</si>
  <si>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</si>
  <si>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</si>
  <si>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</si>
  <si>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</si>
  <si>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</si>
  <si>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</si>
  <si>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</si>
  <si>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</si>
  <si>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</si>
  <si>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</si>
  <si>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</si>
  <si>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</si>
  <si>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</si>
  <si>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</si>
  <si>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</si>
  <si>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</si>
  <si>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</si>
  <si>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</si>
  <si>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</si>
  <si>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</si>
  <si>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</si>
  <si>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</si>
  <si>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</si>
  <si>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</si>
  <si>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</si>
  <si>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</si>
  <si>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</si>
  <si>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</si>
  <si>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</si>
  <si>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</si>
  <si>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</si>
  <si>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</si>
  <si>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</si>
  <si>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</si>
  <si>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</si>
  <si>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</si>
  <si>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</si>
  <si>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</si>
  <si>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</si>
  <si>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</si>
  <si>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</si>
  <si>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</si>
  <si>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</si>
  <si>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</si>
  <si>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</si>
  <si>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</si>
  <si>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</si>
  <si>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</si>
  <si>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</si>
  <si>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</si>
  <si>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</si>
  <si>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</si>
  <si>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</si>
  <si>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</si>
  <si>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</si>
  <si>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</si>
  <si>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</si>
  <si>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</si>
  <si>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</si>
  <si>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</si>
  <si>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</si>
  <si>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</si>
  <si>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</si>
  <si>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</si>
  <si>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</si>
  <si>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</si>
  <si>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</si>
  <si>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</si>
  <si>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</si>
  <si>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</si>
  <si>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</si>
  <si>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</si>
  <si>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</si>
  <si>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</si>
  <si>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</si>
  <si>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</si>
  <si>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</si>
  <si>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</si>
  <si>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</si>
  <si>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</si>
  <si>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</si>
  <si>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</si>
  <si>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</si>
  <si>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</si>
  <si>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</si>
  <si>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</si>
  <si>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</si>
  <si>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</si>
  <si>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</si>
  <si>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</si>
  <si>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</si>
  <si>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</si>
  <si>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</si>
  <si>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</si>
  <si>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</si>
  <si>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</si>
  <si>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</si>
  <si>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</si>
  <si>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</si>
  <si>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</si>
  <si>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</si>
  <si>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</si>
  <si>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</si>
  <si>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</si>
  <si>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</si>
  <si>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</si>
  <si>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</si>
  <si>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</si>
  <si>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</si>
  <si>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</si>
  <si>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</si>
  <si>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</si>
  <si>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</si>
  <si>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</si>
  <si>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</si>
  <si>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</si>
  <si>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</si>
  <si>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</si>
  <si>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</si>
  <si>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</si>
  <si>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</si>
  <si>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</si>
  <si>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</si>
  <si>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</si>
  <si>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</si>
  <si>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</si>
  <si>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</si>
  <si>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</si>
  <si>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</si>
  <si>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</si>
  <si>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</si>
  <si>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</si>
  <si>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</si>
  <si>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</si>
  <si>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</si>
  <si>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</si>
  <si>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</si>
  <si>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</si>
  <si>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</si>
  <si>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</si>
  <si>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</si>
  <si>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</si>
  <si>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</si>
  <si>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</si>
  <si>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</si>
  <si>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</si>
  <si>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</si>
  <si>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</si>
  <si>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</si>
  <si>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</si>
  <si>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</si>
  <si>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</si>
  <si>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</si>
  <si>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</si>
  <si>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</si>
  <si>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</si>
  <si>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</si>
  <si>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</si>
  <si>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</si>
  <si>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</si>
  <si>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</si>
  <si>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</si>
  <si>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</si>
  <si>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</si>
  <si>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</si>
  <si>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</si>
  <si>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</si>
  <si>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</si>
  <si>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</si>
  <si>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</si>
  <si>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</si>
  <si>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</si>
  <si>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</si>
  <si>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</si>
  <si>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</si>
  <si>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</si>
  <si>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</si>
  <si>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</si>
  <si>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</si>
  <si>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</si>
  <si>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</si>
  <si>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</si>
  <si>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</si>
  <si>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</si>
  <si>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</si>
  <si>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</si>
  <si>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</si>
  <si>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</si>
  <si>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</si>
  <si>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</si>
  <si>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</si>
  <si>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</si>
  <si>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</si>
  <si>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</si>
  <si>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</si>
  <si>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</si>
  <si>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</si>
  <si>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</si>
  <si>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</si>
  <si>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</si>
  <si>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</si>
  <si>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</si>
  <si>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</si>
  <si>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</si>
  <si>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</si>
  <si>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</si>
  <si>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</si>
  <si>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</si>
  <si>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</si>
  <si>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</si>
  <si>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</si>
  <si>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</si>
  <si>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</si>
  <si>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</si>
  <si>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</si>
  <si>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</si>
  <si>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</si>
  <si>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</si>
  <si>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</si>
  <si>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</si>
  <si>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</si>
  <si>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</si>
  <si>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</si>
  <si>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</si>
  <si>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</si>
  <si>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</si>
  <si>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</si>
  <si>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</si>
  <si>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</si>
  <si>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</si>
  <si>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</si>
  <si>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</si>
  <si>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</si>
  <si>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</si>
  <si>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</si>
  <si>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</si>
  <si>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</si>
  <si>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</si>
  <si>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</si>
  <si>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</si>
  <si>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</si>
  <si>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</si>
  <si>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</si>
  <si>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</si>
  <si>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</si>
  <si>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</si>
  <si>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</si>
  <si>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</si>
  <si>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</si>
  <si>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</si>
  <si>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</si>
  <si>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</si>
  <si>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</si>
  <si>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</si>
  <si>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</si>
  <si>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</si>
  <si>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</si>
  <si>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</si>
  <si>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</si>
  <si>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</si>
  <si>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</si>
  <si>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</si>
  <si>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</si>
  <si>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</si>
  <si>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</si>
  <si>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</si>
  <si>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</si>
  <si>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</si>
  <si>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</si>
  <si>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</si>
  <si>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</si>
  <si>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</si>
  <si>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</si>
  <si>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</si>
  <si>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</si>
  <si>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</si>
  <si>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</si>
  <si>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</si>
  <si>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</si>
  <si>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</si>
  <si>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</si>
  <si>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</si>
  <si>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</si>
  <si>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</si>
  <si>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</si>
  <si>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</si>
  <si>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</si>
  <si>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</si>
  <si>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</si>
  <si>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</si>
  <si>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</si>
  <si>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</si>
  <si>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</si>
  <si>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</si>
  <si>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</si>
  <si>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</si>
  <si>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</si>
  <si>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</si>
  <si>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</si>
  <si>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</si>
  <si>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</si>
  <si>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</si>
  <si>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</si>
  <si>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</si>
  <si>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</si>
  <si>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</si>
  <si>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</si>
  <si>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</si>
  <si>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</si>
  <si>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</si>
  <si>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</si>
  <si>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</si>
  <si>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</si>
  <si>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</si>
  <si>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</si>
  <si>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</si>
  <si>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</si>
  <si>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</si>
  <si>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</si>
  <si>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</si>
  <si>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</si>
  <si>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</si>
  <si>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</si>
  <si>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</si>
  <si>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</si>
  <si>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</si>
  <si>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</si>
  <si>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</si>
  <si>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</si>
  <si>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</si>
  <si>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</si>
  <si>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</si>
  <si>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</si>
  <si>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</si>
  <si>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</si>
  <si>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</si>
  <si>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</si>
  <si>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</si>
  <si>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</si>
  <si>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</si>
  <si>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</si>
  <si>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</si>
  <si>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</si>
  <si>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</si>
  <si>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</si>
  <si>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</si>
  <si>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</si>
  <si>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</si>
  <si>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</si>
  <si>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</si>
  <si>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</si>
  <si>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</si>
  <si>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</si>
  <si>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</si>
  <si>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</si>
  <si>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</si>
  <si>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</si>
  <si>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</si>
  <si>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</si>
  <si>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</si>
  <si>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</si>
  <si>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</si>
  <si>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</si>
  <si>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</si>
  <si>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</si>
  <si>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</si>
  <si>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</si>
  <si>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</si>
  <si>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</si>
  <si>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</si>
  <si>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</si>
  <si>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</si>
  <si>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</si>
  <si>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</si>
  <si>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</si>
  <si>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</si>
  <si>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</si>
  <si>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</si>
  <si>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</si>
  <si>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</si>
  <si>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</si>
  <si>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</si>
  <si>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</si>
  <si>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</si>
  <si>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</si>
  <si>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</si>
  <si>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</si>
  <si>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</si>
  <si>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</si>
  <si>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</si>
  <si>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</si>
  <si>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</si>
  <si>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</si>
  <si>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</si>
  <si>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</si>
  <si>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</si>
  <si>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</si>
  <si>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</si>
  <si>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</si>
  <si>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</si>
  <si>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</si>
  <si>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</si>
  <si>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</si>
  <si>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</si>
  <si>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</si>
  <si>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</si>
  <si>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</si>
  <si>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</si>
  <si>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</si>
  <si>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</si>
  <si>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</si>
  <si>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</si>
  <si>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</si>
  <si>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</si>
  <si>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</si>
  <si>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</si>
  <si>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</si>
  <si>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</si>
  <si>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</si>
  <si>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</si>
  <si>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</si>
  <si>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</si>
  <si>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</si>
  <si>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</si>
  <si>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</si>
  <si>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</si>
  <si>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</si>
  <si>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</si>
  <si>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</si>
  <si>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</si>
  <si>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</si>
  <si>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</si>
  <si>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</si>
  <si>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</si>
  <si>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</si>
  <si>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</si>
  <si>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</si>
  <si>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</si>
  <si>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</si>
  <si>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</si>
  <si>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</si>
  <si>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</si>
  <si>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</si>
  <si>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</si>
  <si>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</si>
  <si>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</si>
  <si>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</si>
  <si>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</si>
  <si>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</si>
  <si>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</si>
  <si>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</si>
  <si>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</si>
  <si>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</si>
  <si>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</si>
  <si>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</si>
  <si>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</si>
  <si>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</si>
  <si>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</si>
  <si>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</si>
  <si>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</si>
  <si>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</si>
  <si>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</si>
  <si>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</si>
  <si>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</si>
  <si>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</si>
  <si>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</si>
  <si>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</si>
  <si>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</si>
  <si>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</si>
  <si>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</si>
  <si>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</si>
  <si>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</si>
  <si>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</si>
  <si>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</si>
  <si>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</si>
  <si>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</si>
  <si>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</si>
  <si>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</si>
  <si>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</si>
  <si>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</si>
  <si>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</si>
  <si>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</si>
  <si>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</si>
  <si>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</si>
  <si>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</si>
  <si>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</si>
  <si>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</si>
  <si>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</si>
  <si>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</si>
  <si>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</si>
  <si>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</si>
  <si>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</si>
  <si>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</si>
  <si>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</si>
  <si>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</si>
  <si>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</si>
  <si>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</si>
  <si>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</si>
  <si>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</si>
  <si>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</si>
  <si>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</si>
  <si>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</si>
  <si>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</si>
  <si>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</si>
  <si>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</si>
  <si>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</si>
  <si>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</si>
  <si>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</si>
  <si>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</si>
  <si>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</si>
  <si>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</si>
  <si>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</si>
  <si>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</si>
  <si>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</si>
  <si>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</si>
  <si>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</si>
  <si>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</si>
  <si>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</si>
  <si>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</si>
  <si>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</si>
  <si>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</si>
  <si>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</si>
  <si>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</si>
  <si>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</si>
  <si>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</si>
  <si>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</si>
  <si>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</si>
  <si>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</si>
  <si>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</si>
  <si>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</si>
  <si>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</si>
  <si>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</si>
  <si>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</si>
  <si>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</si>
  <si>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</si>
  <si>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</si>
  <si>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</si>
  <si>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</si>
  <si>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</si>
  <si>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</si>
  <si>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</si>
  <si>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</si>
  <si>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</si>
  <si>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</si>
  <si>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</si>
  <si>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</si>
  <si>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</si>
  <si>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</si>
  <si>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</si>
  <si>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</si>
  <si>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</si>
  <si>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</si>
  <si>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</si>
  <si>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</si>
  <si>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</si>
  <si>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</si>
  <si>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</si>
  <si>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</si>
  <si>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</si>
  <si>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</si>
  <si>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</si>
  <si>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</si>
  <si>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</si>
  <si>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</si>
  <si>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</si>
  <si>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</si>
  <si>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</si>
  <si>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</si>
  <si>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</si>
  <si>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</si>
  <si>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</si>
  <si>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</si>
  <si>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</si>
  <si>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</si>
  <si>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</si>
  <si>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</si>
  <si>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</si>
  <si>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</si>
  <si>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</si>
  <si>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</si>
  <si>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</si>
  <si>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</si>
  <si>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</si>
  <si>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</si>
  <si>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</si>
  <si>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</si>
  <si>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</si>
  <si>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</si>
  <si>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</si>
  <si>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</si>
  <si>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</si>
  <si>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</si>
  <si>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</si>
  <si>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</si>
  <si>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</si>
  <si>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</si>
  <si>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</si>
  <si>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</si>
  <si>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</si>
  <si>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</si>
  <si>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</si>
  <si>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</si>
  <si>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</si>
  <si>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</si>
  <si>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</si>
  <si>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</si>
  <si>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</si>
  <si>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</si>
  <si>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</si>
  <si>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</si>
  <si>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</si>
  <si>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</si>
  <si>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</si>
  <si>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</si>
  <si>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</si>
  <si>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</si>
  <si>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</si>
  <si>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</si>
  <si>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</si>
  <si>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</si>
  <si>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</si>
  <si>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</si>
  <si>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</si>
  <si>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</si>
  <si>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</si>
  <si>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</si>
  <si>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</si>
  <si>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</si>
  <si>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</si>
  <si>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</si>
  <si>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</si>
  <si>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</si>
  <si>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</si>
  <si>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</si>
  <si>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</si>
  <si>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</si>
  <si>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</si>
  <si>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</si>
  <si>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</si>
  <si>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</si>
  <si>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</si>
  <si>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</si>
  <si>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</si>
  <si>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</si>
  <si>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</si>
  <si>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</si>
  <si>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</si>
  <si>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</si>
  <si>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</si>
  <si>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</si>
  <si>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</si>
  <si>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</si>
  <si>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</si>
  <si>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</si>
  <si>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</si>
  <si>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</si>
  <si>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</si>
  <si>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</si>
  <si>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</si>
  <si>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</si>
  <si>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</si>
  <si>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</si>
  <si>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</si>
  <si>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</si>
  <si>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</si>
  <si>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</si>
  <si>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</si>
  <si>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</si>
  <si>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</si>
  <si>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</si>
  <si>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</si>
  <si>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</si>
  <si>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</si>
  <si>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</si>
  <si>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</si>
  <si>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</si>
  <si>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</si>
  <si>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</si>
  <si>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</si>
  <si>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</si>
  <si>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</si>
  <si>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</si>
  <si>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</si>
  <si>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</si>
  <si>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</si>
  <si>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</si>
  <si>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</si>
  <si>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</si>
  <si>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</si>
  <si>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</si>
  <si>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</si>
  <si>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</si>
  <si>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</si>
  <si>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</si>
  <si>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</si>
  <si>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</si>
  <si>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</si>
  <si>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</si>
  <si>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</si>
  <si>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</si>
  <si>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</si>
  <si>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</si>
  <si>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</si>
  <si>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</si>
  <si>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</si>
  <si>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</si>
  <si>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</si>
  <si>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</si>
  <si>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</si>
  <si>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</si>
  <si>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</si>
  <si>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</si>
  <si>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</si>
  <si>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</si>
  <si>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</si>
  <si>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</si>
  <si>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</si>
  <si>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</si>
  <si>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</si>
  <si>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</si>
  <si>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</si>
  <si>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</si>
  <si>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</si>
  <si>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</si>
  <si>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</si>
  <si>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</si>
  <si>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</si>
  <si>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</si>
  <si>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</si>
  <si>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</si>
  <si>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</si>
  <si>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</si>
  <si>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</si>
  <si>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</si>
  <si>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</si>
  <si>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</si>
  <si>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</si>
  <si>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</si>
  <si>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</si>
  <si>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</si>
  <si>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</si>
  <si>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</si>
  <si>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</si>
  <si>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</si>
  <si>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</si>
  <si>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</si>
  <si>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</si>
  <si>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</si>
  <si>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</si>
  <si>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</si>
  <si>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</si>
  <si>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</si>
  <si>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</si>
  <si>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</si>
  <si>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</si>
  <si>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</si>
  <si>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</si>
  <si>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</si>
  <si>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</si>
  <si>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</si>
  <si>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</si>
  <si>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</si>
  <si>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</si>
  <si>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</si>
  <si>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</si>
  <si>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</si>
  <si>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</si>
  <si>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</si>
  <si>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</si>
  <si>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</si>
  <si>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</si>
  <si>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</si>
  <si>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</si>
  <si>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</si>
  <si>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</si>
  <si>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</si>
  <si>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</si>
  <si>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</si>
  <si>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</si>
  <si>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</si>
  <si>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</si>
  <si>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</si>
  <si>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</si>
  <si>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</si>
  <si>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</si>
  <si>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</si>
  <si>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</si>
  <si>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</si>
  <si>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</si>
  <si>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</si>
  <si>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</si>
  <si>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</si>
  <si>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</si>
  <si>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</si>
  <si>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</si>
  <si>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</si>
  <si>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</si>
  <si>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</si>
  <si>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</si>
  <si>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</si>
  <si>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</si>
  <si>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</si>
  <si>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</si>
  <si>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</si>
  <si>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</si>
  <si>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</si>
  <si>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</si>
  <si>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</si>
  <si>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</si>
  <si>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</si>
  <si>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</si>
  <si>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</si>
  <si>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</si>
  <si>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</si>
  <si>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</si>
  <si>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</si>
  <si>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</si>
  <si>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</si>
  <si>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</si>
  <si>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</si>
  <si>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</si>
  <si>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</si>
  <si>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</si>
  <si>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</si>
  <si>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</si>
  <si>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</si>
  <si>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</si>
  <si>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</si>
  <si>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</si>
  <si>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</si>
  <si>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</si>
  <si>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</si>
  <si>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</si>
  <si>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</si>
  <si>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</si>
  <si>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</si>
  <si>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</si>
  <si>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</si>
  <si>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</si>
  <si>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</si>
  <si>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</si>
  <si>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</si>
  <si>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</si>
  <si>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</si>
  <si>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</si>
  <si>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</si>
  <si>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</si>
  <si>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</si>
  <si>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</si>
  <si>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</si>
  <si>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</si>
  <si>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</si>
  <si>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</si>
  <si>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</si>
  <si>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</si>
  <si>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</si>
  <si>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</si>
  <si>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</si>
  <si>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</si>
  <si>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</si>
  <si>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</si>
  <si>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</si>
  <si>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</si>
  <si>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</si>
  <si>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</si>
  <si>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</si>
  <si>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</si>
  <si>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</si>
  <si>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</si>
  <si>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</si>
  <si>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</si>
  <si>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</si>
  <si>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</si>
  <si>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</si>
  <si>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</si>
  <si>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</si>
  <si>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</si>
  <si>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</si>
  <si>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</si>
  <si>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</si>
  <si>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</si>
  <si>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</si>
  <si>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</si>
  <si>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</si>
  <si>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</si>
  <si>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</si>
  <si>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</si>
  <si>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</si>
  <si>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</si>
  <si>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</si>
  <si>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</si>
  <si>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</si>
  <si>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</si>
  <si>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</si>
  <si>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</si>
  <si>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</si>
  <si>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</si>
  <si>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</si>
  <si>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</si>
  <si>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</si>
  <si>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</si>
  <si>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</si>
  <si>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</si>
  <si>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</si>
  <si>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</si>
  <si>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</si>
  <si>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</si>
  <si>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</si>
  <si>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</si>
  <si>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</si>
  <si>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</si>
  <si>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</si>
  <si>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</si>
  <si>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</si>
  <si>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</si>
  <si>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</si>
  <si>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</si>
  <si>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</si>
  <si>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</si>
  <si>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</si>
  <si>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</si>
  <si>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</si>
  <si>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</si>
  <si>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</si>
  <si>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</si>
  <si>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</si>
  <si>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</si>
  <si>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</si>
  <si>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</si>
  <si>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</si>
  <si>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</si>
  <si>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</si>
  <si>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</si>
  <si>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</si>
  <si>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</si>
  <si>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</si>
  <si>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</si>
  <si>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</si>
  <si>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</si>
  <si>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</si>
  <si>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</si>
  <si>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</si>
  <si>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</si>
  <si>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</si>
  <si>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</si>
  <si>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</si>
  <si>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</si>
  <si>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</si>
  <si>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</si>
  <si>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</si>
  <si>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</si>
  <si>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</si>
  <si>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</si>
  <si>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</si>
  <si>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</si>
  <si>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</si>
  <si>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</si>
  <si>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</si>
  <si>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</si>
  <si>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</si>
  <si>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</si>
  <si>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</si>
  <si>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</si>
  <si>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</si>
  <si>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</si>
  <si>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</si>
  <si>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</si>
  <si>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</si>
  <si>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</si>
  <si>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</si>
  <si>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</si>
  <si>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</si>
  <si>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</si>
  <si>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</si>
  <si>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</si>
  <si>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</si>
  <si>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</si>
  <si>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</si>
  <si>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</si>
  <si>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</si>
  <si>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</si>
  <si>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</si>
  <si>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</si>
  <si>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</si>
  <si>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</si>
  <si>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</si>
  <si>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</si>
  <si>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</si>
  <si>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</si>
  <si>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</si>
  <si>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</si>
  <si>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</si>
  <si>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</si>
  <si>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</si>
  <si>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</si>
  <si>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</si>
  <si>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</si>
  <si>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</si>
  <si>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</si>
  <si>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</si>
  <si>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</si>
  <si>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</si>
  <si>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</si>
  <si>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</si>
  <si>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</si>
  <si>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</si>
  <si>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</si>
  <si>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</si>
  <si>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</si>
  <si>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</si>
  <si>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</si>
  <si>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</si>
  <si>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</si>
  <si>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</si>
  <si>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</si>
  <si>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</si>
  <si>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</si>
  <si>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</si>
  <si>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</si>
  <si>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</si>
  <si>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</si>
  <si>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</si>
  <si>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</si>
  <si>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</si>
  <si>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</si>
  <si>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</si>
  <si>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</si>
  <si>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</si>
  <si>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</si>
  <si>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</si>
  <si>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</si>
  <si>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</si>
  <si>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</si>
  <si>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</si>
  <si>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</si>
  <si>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</si>
  <si>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</si>
  <si>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</si>
  <si>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</si>
  <si>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</si>
  <si>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</si>
  <si>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</si>
  <si>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</si>
  <si>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</si>
  <si>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</si>
  <si>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</si>
  <si>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</si>
  <si>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</si>
  <si>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</si>
  <si>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</si>
  <si>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</si>
  <si>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</si>
  <si>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</si>
  <si>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</si>
  <si>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</si>
  <si>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</si>
  <si>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</si>
  <si>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</si>
  <si>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</si>
  <si>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</si>
  <si>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</si>
  <si>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</si>
  <si>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</si>
  <si>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</si>
  <si>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</si>
  <si>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</si>
  <si>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</si>
  <si>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</si>
  <si>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</si>
  <si>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</si>
  <si>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</si>
  <si>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</si>
  <si>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</si>
  <si>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</si>
  <si>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</si>
  <si>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</si>
  <si>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</si>
  <si>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</si>
  <si>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</si>
  <si>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</si>
  <si>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</si>
  <si>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</si>
  <si>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</si>
  <si>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</si>
  <si>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</si>
  <si>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</si>
  <si>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</si>
  <si>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</si>
  <si>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</si>
  <si>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</si>
  <si>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</si>
  <si>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</si>
  <si>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</si>
  <si>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</si>
  <si>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</si>
  <si>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</si>
  <si>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</si>
  <si>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</si>
  <si>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</si>
  <si>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</si>
  <si>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</si>
  <si>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</si>
  <si>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</si>
  <si>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</si>
  <si>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</si>
  <si>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</si>
  <si>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</si>
  <si>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</si>
  <si>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</si>
  <si>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</si>
  <si>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</si>
  <si>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</si>
  <si>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</si>
  <si>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</si>
  <si>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</si>
  <si>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</si>
  <si>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</si>
  <si>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</si>
  <si>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</si>
  <si>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</si>
  <si>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</si>
  <si>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</si>
  <si>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</si>
  <si>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</si>
  <si>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</si>
  <si>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</si>
  <si>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</si>
  <si>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</si>
  <si>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</si>
  <si>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</si>
  <si>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</si>
  <si>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</si>
  <si>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</si>
  <si>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</si>
  <si>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</si>
  <si>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</si>
  <si>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</si>
  <si>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</si>
  <si>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</si>
  <si>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</si>
  <si>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</si>
  <si>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</si>
  <si>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</si>
  <si>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</si>
  <si>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</si>
  <si>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</si>
  <si>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</si>
  <si>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</si>
  <si>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</si>
  <si>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</si>
  <si>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</si>
  <si>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</si>
  <si>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</si>
  <si>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</si>
  <si>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</si>
  <si>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</si>
  <si>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</si>
  <si>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</si>
  <si>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</si>
  <si>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</si>
  <si>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</si>
  <si>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</si>
  <si>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</si>
  <si>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</si>
  <si>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</si>
  <si>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</si>
  <si>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</si>
  <si>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</si>
  <si>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</si>
  <si>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</si>
  <si>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</si>
  <si>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</si>
  <si>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</si>
  <si>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</si>
  <si>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</si>
  <si>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</si>
  <si>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</si>
  <si>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</si>
  <si>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</si>
  <si>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</si>
  <si>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</si>
  <si>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</si>
  <si>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</si>
  <si>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</si>
  <si>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</si>
  <si>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</si>
  <si>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</si>
  <si>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</si>
  <si>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</si>
  <si>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</si>
  <si>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</si>
  <si>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</si>
  <si>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</si>
  <si>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</si>
  <si>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</si>
  <si>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</si>
  <si>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</si>
  <si>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</si>
  <si>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</si>
  <si>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</si>
  <si>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</si>
  <si>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</si>
  <si>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</si>
  <si>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</si>
  <si>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</si>
  <si>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</si>
  <si>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</si>
  <si>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</si>
  <si>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</si>
  <si>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</si>
  <si>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</si>
  <si>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</si>
  <si>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</si>
  <si>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</si>
  <si>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</si>
  <si>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</si>
  <si>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</si>
  <si>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</si>
  <si>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</si>
  <si>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</si>
  <si>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</si>
  <si>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</si>
  <si>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</si>
  <si>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</si>
  <si>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</si>
  <si>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</si>
  <si>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</si>
  <si>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</si>
  <si>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</si>
  <si>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</si>
  <si>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</si>
  <si>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</si>
  <si>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</si>
  <si>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</si>
  <si>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</si>
  <si>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</si>
  <si>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</si>
  <si>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</si>
  <si>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</si>
  <si>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</si>
  <si>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</si>
  <si>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</si>
  <si>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</si>
  <si>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</si>
  <si>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</si>
  <si>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</si>
  <si>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</si>
  <si>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</si>
  <si>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</si>
  <si>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</si>
  <si>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</si>
  <si>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</si>
  <si>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</si>
  <si>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</si>
  <si>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</si>
  <si>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</si>
  <si>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</si>
  <si>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</si>
  <si>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</si>
  <si>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</si>
  <si>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</si>
  <si>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</si>
  <si>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</si>
  <si>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</si>
  <si>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</si>
  <si>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</si>
  <si>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</si>
  <si>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</si>
  <si>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</si>
  <si>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</si>
  <si>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</si>
  <si>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</si>
  <si>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</si>
  <si>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</si>
  <si>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</si>
  <si>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</si>
  <si>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</si>
  <si>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</si>
  <si>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</si>
  <si>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</si>
  <si>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</si>
  <si>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</si>
  <si>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</si>
  <si>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</si>
  <si>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</si>
  <si>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</si>
  <si>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</si>
  <si>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</si>
  <si>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</si>
  <si>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</si>
  <si>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</si>
  <si>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</si>
  <si>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</si>
  <si>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</si>
  <si>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</si>
  <si>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</si>
  <si>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</si>
  <si>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</si>
  <si>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</si>
  <si>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</si>
  <si>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</si>
  <si>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</si>
  <si>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</si>
  <si>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</si>
  <si>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</si>
  <si>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</si>
  <si>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</si>
  <si>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</si>
  <si>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</si>
  <si>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</si>
  <si>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</si>
  <si>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</si>
  <si>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</si>
  <si>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</si>
  <si>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</si>
  <si>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</si>
  <si>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</si>
  <si>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</si>
  <si>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</si>
  <si>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</si>
  <si>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</si>
  <si>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</si>
  <si>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</si>
  <si>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</si>
  <si>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</si>
  <si>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</si>
  <si>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</si>
  <si>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</si>
  <si>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</si>
  <si>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</si>
  <si>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</si>
  <si>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</si>
  <si>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</si>
  <si>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</si>
  <si>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</si>
  <si>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</si>
  <si>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</si>
  <si>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</si>
  <si>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</si>
  <si>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</si>
  <si>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</si>
  <si>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</si>
  <si>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</si>
  <si>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</si>
  <si>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</si>
  <si>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</si>
  <si>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</si>
  <si>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</si>
  <si>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</si>
  <si>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</si>
  <si>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</si>
  <si>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</si>
  <si>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</si>
  <si>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</si>
  <si>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</si>
  <si>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</si>
  <si>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</si>
  <si>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</si>
  <si>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</si>
  <si>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</si>
  <si>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</si>
  <si>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</si>
  <si>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</si>
  <si>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</si>
  <si>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</si>
  <si>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</si>
  <si>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</si>
  <si>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</si>
  <si>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</si>
  <si>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</si>
  <si>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</si>
  <si>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</si>
  <si>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</si>
  <si>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</si>
  <si>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</si>
  <si>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</si>
  <si>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</si>
  <si>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</si>
  <si>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</si>
  <si>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</si>
  <si>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</si>
  <si>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</si>
  <si>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</si>
  <si>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</si>
  <si>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</si>
  <si>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</si>
  <si>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</si>
  <si>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</si>
  <si>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</si>
  <si>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</si>
  <si>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</si>
  <si>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</si>
  <si>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</si>
  <si>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</si>
  <si>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</si>
  <si>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</si>
  <si>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</si>
  <si>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</si>
  <si>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</si>
  <si>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</si>
  <si>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</si>
  <si>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</si>
  <si>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</si>
  <si>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</si>
  <si>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</si>
  <si>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</si>
  <si>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</si>
  <si>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</si>
  <si>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</si>
  <si>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</si>
  <si>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</si>
  <si>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</si>
  <si>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</si>
  <si>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</si>
  <si>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</si>
  <si>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</si>
  <si>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</si>
  <si>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</si>
  <si>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</si>
  <si>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</si>
  <si>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</si>
  <si>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</si>
  <si>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</si>
  <si>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</si>
  <si>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</si>
  <si>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</si>
  <si>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</si>
  <si>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</si>
  <si>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</si>
  <si>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</si>
  <si>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</si>
  <si>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</si>
  <si>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</si>
  <si>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</si>
  <si>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</si>
  <si>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</si>
  <si>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</si>
  <si>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</si>
  <si>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</si>
  <si>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</si>
  <si>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</si>
  <si>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</si>
  <si>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</si>
  <si>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</si>
  <si>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</si>
  <si>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</si>
  <si>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</si>
  <si>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</si>
  <si>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</si>
  <si>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</si>
  <si>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</si>
  <si>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</si>
  <si>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</si>
  <si>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</si>
  <si>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</si>
  <si>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</si>
  <si>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</si>
  <si>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</si>
  <si>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</si>
  <si>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</si>
  <si>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</si>
  <si>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</si>
  <si>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</si>
  <si>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</si>
  <si>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</si>
  <si>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</si>
  <si>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</si>
  <si>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</si>
  <si>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</si>
  <si>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</si>
  <si>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</si>
  <si>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</si>
  <si>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</si>
  <si>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</si>
  <si>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</si>
  <si>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</si>
  <si>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</si>
  <si>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</si>
  <si>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</si>
  <si>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</si>
  <si>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</si>
  <si>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</si>
  <si>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</si>
  <si>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</si>
  <si>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</si>
  <si>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</si>
  <si>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</si>
  <si>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</si>
  <si>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</si>
  <si>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</si>
  <si>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</si>
  <si>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</si>
  <si>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</si>
  <si>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</si>
  <si>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</si>
  <si>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</si>
  <si>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</si>
  <si>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</si>
  <si>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</si>
  <si>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</si>
  <si>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</si>
  <si>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</si>
  <si>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</si>
  <si>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</si>
  <si>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</si>
  <si>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</si>
  <si>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</si>
  <si>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</si>
  <si>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</si>
  <si>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</si>
  <si>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</si>
  <si>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</si>
  <si>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</si>
  <si>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</si>
  <si>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</si>
  <si>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</si>
  <si>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</si>
  <si>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</si>
  <si>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</si>
  <si>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</si>
  <si>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</si>
  <si>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</si>
  <si>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</si>
  <si>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</si>
  <si>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</si>
  <si>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</si>
  <si>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</si>
  <si>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</si>
  <si>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</si>
  <si>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</si>
  <si>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</si>
  <si>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</si>
  <si>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</si>
  <si>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</si>
  <si>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</si>
  <si>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</si>
  <si>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</si>
  <si>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</si>
  <si>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</si>
  <si>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</si>
  <si>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</si>
  <si>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</si>
  <si>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</si>
  <si>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</si>
  <si>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</si>
  <si>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</si>
  <si>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</si>
  <si>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</si>
  <si>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</si>
  <si>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</si>
  <si>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</si>
  <si>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</si>
  <si>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</si>
  <si>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</si>
  <si>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</si>
  <si>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</si>
  <si>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</si>
  <si>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</si>
  <si>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</si>
  <si>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</si>
  <si>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</si>
  <si>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</si>
  <si>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</si>
  <si>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</si>
  <si>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</si>
  <si>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</si>
  <si>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</si>
  <si>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</si>
  <si>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</si>
  <si>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</si>
  <si>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</si>
  <si>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</si>
  <si>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</si>
  <si>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</si>
  <si>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</si>
  <si>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</si>
  <si>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</si>
  <si>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</si>
  <si>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</si>
  <si>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</si>
  <si>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</si>
  <si>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</si>
  <si>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</si>
  <si>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</si>
  <si>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</si>
  <si>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</si>
  <si>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</si>
  <si>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</si>
  <si>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</si>
  <si>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</si>
  <si>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</si>
  <si>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</si>
  <si>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</si>
  <si>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</si>
  <si>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</si>
  <si>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</si>
  <si>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</si>
  <si>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</si>
  <si>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</si>
  <si>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</si>
  <si>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</si>
  <si>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</si>
  <si>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</si>
  <si>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</si>
  <si>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</si>
  <si>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</si>
  <si>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</si>
  <si>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</si>
  <si>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</si>
  <si>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</si>
  <si>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</si>
  <si>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</si>
  <si>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</si>
  <si>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</si>
  <si>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</si>
  <si>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</si>
  <si>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</si>
  <si>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</si>
  <si>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</si>
  <si>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</si>
  <si>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</si>
  <si>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</si>
  <si>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</si>
  <si>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</si>
  <si>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</si>
  <si>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</si>
  <si>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</si>
  <si>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</si>
  <si>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</si>
  <si>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</si>
  <si>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</si>
  <si>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</si>
  <si>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</si>
  <si>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</si>
  <si>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</si>
  <si>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</si>
  <si>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</si>
  <si>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</si>
  <si>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</si>
  <si>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</si>
  <si>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</si>
  <si>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</si>
  <si>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</si>
  <si>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</si>
  <si>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</si>
  <si>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</si>
  <si>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</si>
  <si>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</si>
  <si>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</si>
  <si>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</si>
  <si>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</si>
  <si>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</si>
  <si>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</si>
  <si>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</si>
  <si>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</si>
  <si>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</si>
  <si>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</si>
  <si>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</si>
  <si>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</si>
  <si>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</si>
  <si>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</si>
  <si>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</si>
  <si>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</si>
  <si>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</si>
  <si>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</si>
  <si>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</si>
  <si>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</si>
  <si>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</si>
  <si>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</si>
  <si>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</si>
  <si>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</si>
  <si>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</si>
  <si>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</si>
  <si>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</si>
  <si>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</si>
  <si>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</si>
  <si>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</si>
  <si>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</si>
  <si>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</si>
  <si>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</si>
  <si>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</si>
  <si>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</si>
  <si>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</si>
  <si>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</si>
  <si>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</si>
  <si>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</si>
  <si>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</si>
  <si>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</si>
  <si>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</si>
  <si>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</si>
  <si>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</si>
  <si>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</si>
  <si>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</si>
  <si>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</si>
  <si>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</si>
  <si>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</si>
  <si>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</si>
  <si>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</si>
  <si>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</si>
  <si>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</si>
  <si>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</si>
  <si>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</si>
  <si>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</si>
  <si>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</si>
  <si>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</si>
  <si>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</si>
  <si>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</si>
  <si>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</si>
  <si>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</si>
  <si>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</si>
  <si>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</si>
  <si>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</si>
  <si>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</si>
  <si>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</si>
  <si>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</si>
  <si>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</si>
  <si>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</si>
  <si>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</si>
  <si>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</si>
  <si>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</si>
  <si>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</si>
  <si>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</si>
  <si>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</si>
  <si>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</si>
  <si>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</si>
  <si>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</si>
  <si>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</si>
  <si>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</si>
  <si>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</si>
  <si>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</si>
  <si>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</si>
  <si>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</si>
  <si>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</si>
  <si>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</si>
  <si>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</si>
  <si>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</si>
  <si>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</si>
  <si>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</si>
  <si>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</si>
  <si>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</si>
  <si>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</si>
  <si>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</si>
  <si>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</si>
  <si>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</si>
  <si>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</si>
  <si>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</si>
  <si>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</si>
  <si>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</si>
  <si>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</si>
  <si>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</si>
  <si>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</si>
  <si>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</si>
  <si>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</si>
  <si>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</si>
  <si>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</si>
  <si>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</si>
  <si>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</si>
  <si>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</si>
  <si>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</si>
  <si>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</si>
  <si>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</si>
  <si>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</si>
  <si>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</si>
  <si>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</si>
  <si>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</si>
  <si>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</si>
  <si>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</si>
  <si>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</si>
  <si>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</si>
  <si>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</si>
  <si>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</si>
  <si>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</si>
  <si>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</si>
  <si>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</si>
  <si>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</si>
  <si>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</si>
  <si>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</si>
  <si>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</si>
  <si>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</si>
  <si>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</si>
  <si>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</si>
  <si>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</si>
  <si>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</si>
  <si>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</si>
  <si>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</si>
  <si>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</si>
  <si>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</si>
  <si>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</si>
  <si>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</si>
  <si>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</si>
  <si>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</si>
  <si>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</si>
  <si>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</si>
  <si>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</si>
  <si>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</si>
  <si>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</si>
  <si>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</si>
  <si>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</si>
  <si>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</si>
  <si>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</si>
  <si>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</si>
  <si>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</si>
  <si>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</si>
  <si>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</si>
  <si>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</si>
  <si>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</si>
  <si>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</si>
  <si>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</si>
  <si>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</si>
  <si>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</si>
  <si>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</si>
  <si>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</si>
  <si>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</si>
  <si>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</si>
  <si>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</si>
  <si>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</si>
  <si>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</si>
  <si>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</si>
  <si>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</si>
  <si>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</si>
  <si>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</si>
  <si>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</si>
  <si>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</si>
  <si>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</si>
  <si>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</si>
  <si>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</si>
  <si>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</si>
  <si>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</si>
  <si>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</si>
  <si>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</si>
  <si>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</si>
  <si>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</si>
  <si>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</si>
  <si>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</si>
  <si>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</si>
  <si>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</si>
  <si>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</si>
  <si>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</si>
  <si>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</si>
  <si>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</si>
  <si>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</si>
  <si>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</si>
  <si>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</si>
  <si>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</si>
  <si>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</si>
  <si>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</si>
  <si>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</si>
  <si>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</si>
  <si>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</si>
  <si>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</si>
  <si>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</si>
  <si>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</si>
  <si>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</si>
  <si>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</si>
  <si>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</si>
  <si>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</si>
  <si>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</si>
  <si>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</si>
  <si>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</si>
  <si>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</si>
  <si>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</si>
  <si>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</si>
  <si>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</si>
  <si>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</si>
  <si>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</si>
  <si>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</si>
  <si>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</si>
  <si>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</si>
  <si>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</si>
  <si>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</si>
  <si>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</si>
  <si>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</si>
  <si>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</si>
  <si>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</si>
  <si>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</si>
  <si>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</si>
  <si>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</si>
  <si>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</si>
  <si>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</si>
  <si>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</si>
  <si>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</si>
  <si>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</si>
  <si>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</si>
  <si>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</si>
  <si>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</si>
  <si>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</si>
  <si>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</si>
  <si>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</si>
  <si>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</si>
  <si>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</si>
  <si>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</si>
  <si>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</si>
  <si>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</si>
  <si>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</si>
  <si>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</si>
  <si>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</si>
  <si>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</si>
  <si>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</si>
  <si>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</si>
  <si>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</si>
  <si>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</si>
  <si>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</si>
  <si>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</si>
  <si>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</si>
  <si>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</si>
  <si>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</si>
  <si>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</si>
  <si>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</si>
  <si>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</si>
  <si>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</si>
  <si>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</si>
  <si>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</si>
  <si>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</si>
  <si>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</si>
  <si>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</si>
  <si>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</si>
  <si>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</si>
  <si>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</si>
  <si>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</si>
  <si>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</si>
  <si>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</si>
  <si>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</si>
  <si>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</si>
  <si>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</si>
  <si>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</si>
  <si>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</si>
  <si>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</si>
  <si>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</si>
  <si>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</si>
  <si>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</si>
  <si>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</si>
  <si>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</si>
  <si>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</si>
  <si>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</si>
  <si>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</si>
  <si>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</si>
  <si>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</si>
  <si>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</si>
  <si>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</si>
  <si>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</si>
  <si>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</si>
  <si>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</si>
  <si>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</si>
  <si>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</si>
  <si>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</si>
  <si>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</si>
  <si>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</si>
  <si>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</si>
  <si>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</si>
  <si>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</si>
  <si>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</si>
  <si>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</si>
  <si>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</si>
  <si>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</si>
  <si>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</si>
  <si>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</si>
  <si>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</si>
  <si>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</si>
  <si>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</si>
  <si>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</si>
  <si>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</si>
  <si>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</si>
  <si>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</si>
  <si>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</si>
  <si>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</si>
  <si>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</si>
  <si>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</si>
  <si>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</si>
  <si>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</si>
  <si>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</si>
  <si>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</si>
  <si>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</si>
  <si>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</si>
  <si>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</si>
  <si>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</si>
  <si>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</si>
  <si>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</si>
  <si>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</si>
  <si>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</si>
  <si>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</si>
  <si>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</si>
  <si>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</si>
  <si>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</si>
  <si>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</si>
  <si>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</si>
  <si>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</si>
  <si>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</si>
  <si>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</si>
  <si>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</si>
  <si>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</si>
  <si>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</si>
  <si>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</si>
  <si>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</si>
  <si>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</si>
  <si>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</si>
  <si>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</si>
  <si>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</si>
  <si>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</si>
  <si>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</si>
  <si>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</si>
  <si>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</si>
  <si>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</si>
  <si>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</si>
  <si>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</si>
  <si>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</si>
  <si>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</si>
  <si>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</si>
  <si>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</si>
  <si>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</si>
  <si>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</si>
  <si>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</si>
  <si>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</si>
  <si>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</si>
  <si>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</si>
  <si>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</si>
  <si>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</si>
  <si>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</si>
  <si>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</si>
  <si>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</si>
  <si>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</si>
  <si>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</si>
  <si>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</si>
  <si>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</si>
  <si>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</si>
  <si>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</si>
  <si>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</si>
  <si>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</si>
  <si>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</si>
  <si>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</si>
  <si>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</si>
  <si>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</si>
  <si>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</si>
  <si>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</si>
  <si>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</si>
  <si>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</si>
  <si>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</si>
  <si>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</si>
  <si>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</si>
  <si>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</si>
  <si>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</si>
  <si>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</si>
  <si>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</si>
  <si>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</si>
  <si>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</si>
  <si>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</si>
  <si>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</si>
  <si>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</si>
  <si>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</si>
  <si>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</si>
  <si>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</si>
  <si>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</si>
  <si>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</si>
  <si>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</si>
  <si>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</si>
  <si>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</si>
  <si>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</si>
  <si>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</si>
  <si>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</si>
  <si>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</si>
  <si>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</si>
  <si>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</si>
  <si>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</si>
  <si>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</si>
  <si>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</si>
  <si>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</si>
  <si>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</si>
  <si>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</si>
  <si>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</si>
  <si>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</si>
  <si>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</si>
  <si>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</si>
  <si>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</si>
  <si>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</si>
  <si>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</si>
  <si>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</si>
  <si>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</si>
  <si>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</si>
  <si>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</si>
  <si>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</si>
  <si>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</si>
  <si>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</si>
  <si>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</si>
  <si>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</si>
  <si>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</si>
  <si>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</si>
  <si>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</si>
  <si>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</si>
  <si>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</si>
  <si>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</si>
  <si>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</si>
  <si>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</si>
  <si>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</si>
  <si>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</si>
  <si>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</si>
  <si>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</si>
  <si>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</si>
  <si>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</si>
  <si>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</si>
  <si>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</si>
  <si>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</si>
  <si>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</si>
  <si>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</si>
  <si>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</si>
  <si>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</si>
  <si>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</si>
  <si>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</si>
  <si>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</si>
  <si>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</si>
  <si>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</si>
  <si>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</si>
  <si>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</si>
  <si>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</si>
  <si>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</si>
  <si>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</si>
  <si>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</si>
  <si>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</si>
  <si>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</si>
  <si>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</si>
  <si>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</si>
  <si>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</si>
  <si>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</si>
  <si>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</si>
  <si>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</si>
  <si>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</si>
  <si>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</si>
  <si>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</si>
  <si>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</si>
  <si>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</si>
  <si>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</si>
  <si>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</si>
  <si>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</si>
  <si>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</si>
  <si>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</si>
  <si>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</si>
  <si>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</si>
  <si>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</si>
  <si>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</si>
  <si>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</si>
  <si>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</si>
  <si>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</si>
  <si>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</si>
  <si>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</si>
  <si>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</si>
  <si>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</si>
  <si>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</si>
  <si>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</si>
  <si>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</si>
  <si>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</si>
  <si>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</si>
  <si>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</si>
  <si>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</si>
  <si>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</si>
  <si>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</si>
  <si>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</si>
  <si>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</si>
  <si>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</si>
  <si>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</si>
  <si>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</si>
  <si>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</si>
  <si>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</si>
  <si>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</si>
  <si>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</si>
  <si>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</si>
  <si>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</si>
  <si>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</si>
  <si>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</si>
  <si>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</si>
  <si>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</si>
  <si>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</si>
  <si>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</si>
  <si>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</si>
  <si>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</si>
  <si>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</si>
  <si>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</si>
  <si>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</si>
  <si>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</si>
  <si>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</si>
  <si>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</si>
  <si>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</si>
  <si>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</si>
  <si>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</si>
  <si>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</si>
  <si>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</si>
  <si>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</si>
  <si>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</si>
  <si>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</si>
  <si>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</si>
  <si>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</si>
  <si>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</si>
  <si>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</si>
  <si>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</si>
  <si>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</si>
  <si>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</si>
  <si>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</si>
  <si>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</si>
  <si>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</si>
  <si>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</si>
  <si>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</si>
  <si>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</si>
  <si>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</si>
  <si>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</si>
  <si>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</si>
  <si>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</si>
  <si>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</si>
  <si>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</si>
  <si>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</si>
  <si>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</si>
  <si>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</si>
  <si>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</si>
  <si>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</si>
  <si>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</si>
  <si>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</si>
  <si>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</si>
  <si>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</si>
  <si>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</si>
  <si>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</si>
  <si>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</si>
  <si>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</si>
  <si>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</si>
  <si>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</si>
  <si>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</si>
  <si>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</si>
  <si>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</si>
  <si>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</si>
  <si>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</si>
  <si>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</si>
  <si>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</si>
  <si>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</si>
  <si>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</si>
  <si>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</si>
  <si>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</si>
  <si>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</si>
  <si>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</si>
  <si>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</si>
  <si>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</si>
  <si>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</si>
  <si>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</si>
  <si>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</si>
  <si>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</si>
  <si>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</si>
  <si>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</si>
  <si>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</si>
  <si>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</si>
  <si>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</si>
  <si>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</si>
  <si>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</si>
  <si>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</si>
  <si>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</si>
  <si>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</si>
  <si>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</si>
  <si>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</si>
  <si>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</si>
  <si>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</si>
  <si>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</si>
  <si>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</si>
  <si>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</si>
  <si>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</si>
  <si>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</si>
  <si>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</si>
  <si>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</si>
  <si>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</si>
  <si>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</si>
  <si>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</si>
  <si>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</si>
  <si>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</si>
  <si>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</si>
  <si>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</si>
  <si>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</si>
  <si>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</si>
  <si>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</si>
  <si>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</si>
  <si>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</si>
  <si>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</si>
  <si>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</si>
  <si>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</si>
  <si>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</si>
  <si>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</si>
  <si>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</si>
  <si>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</si>
  <si>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</si>
  <si>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</si>
  <si>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</si>
  <si>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</si>
  <si>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</si>
  <si>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</si>
  <si>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</si>
  <si>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</si>
  <si>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</si>
  <si>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</si>
  <si>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</si>
  <si>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</si>
  <si>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</si>
  <si>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</si>
  <si>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</si>
  <si>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</si>
  <si>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</si>
  <si>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</si>
  <si>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</si>
  <si>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</si>
  <si>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</si>
  <si>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</si>
  <si>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</si>
  <si>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</si>
  <si>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</si>
  <si>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</si>
  <si>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</si>
  <si>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</si>
  <si>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</si>
  <si>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</si>
  <si>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</si>
  <si>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</si>
  <si>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</si>
  <si>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</si>
  <si>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</si>
  <si>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</si>
  <si>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</si>
  <si>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</si>
  <si>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</si>
  <si>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</si>
  <si>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</si>
  <si>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</si>
  <si>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</si>
  <si>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</si>
  <si>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</si>
  <si>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</si>
  <si>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</si>
  <si>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</si>
  <si>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</si>
  <si>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</si>
  <si>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</si>
  <si>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</si>
  <si>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</si>
  <si>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</si>
  <si>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</si>
  <si>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</si>
  <si>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</si>
  <si>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</si>
  <si>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</si>
  <si>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</si>
  <si>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</si>
  <si>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</si>
  <si>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</si>
  <si>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</si>
  <si>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</si>
  <si>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</si>
  <si>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</si>
  <si>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</si>
  <si>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</si>
  <si>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</si>
  <si>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</si>
  <si>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</si>
  <si>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</si>
  <si>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</si>
  <si>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</si>
  <si>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</si>
  <si>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</si>
  <si>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</si>
  <si>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</si>
  <si>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</si>
  <si>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</si>
  <si>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</si>
  <si>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</si>
  <si>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</si>
  <si>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</si>
  <si>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</si>
  <si>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</si>
  <si>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</si>
  <si>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</si>
  <si>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</si>
  <si>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</si>
  <si>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</si>
  <si>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</si>
  <si>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</si>
  <si>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</si>
  <si>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</si>
  <si>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</si>
  <si>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</si>
  <si>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</si>
  <si>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</si>
  <si>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</si>
  <si>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</si>
  <si>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</si>
  <si>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</si>
  <si>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</si>
  <si>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</si>
  <si>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</si>
  <si>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</si>
  <si>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</si>
  <si>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</si>
  <si>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</si>
  <si>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</si>
  <si>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</si>
  <si>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</si>
  <si>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</si>
  <si>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</si>
  <si>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</si>
  <si>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</si>
  <si>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</si>
  <si>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</si>
  <si>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</si>
  <si>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</si>
  <si>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</si>
  <si>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</si>
  <si>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</si>
  <si>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</si>
  <si>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</si>
  <si>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</si>
  <si>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</si>
  <si>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</si>
  <si>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</si>
  <si>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</si>
  <si>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</si>
  <si>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</si>
  <si>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</si>
  <si>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</si>
  <si>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</si>
  <si>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</si>
  <si>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</si>
  <si>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</si>
  <si>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</si>
  <si>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</si>
  <si>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</si>
  <si>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</si>
  <si>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</si>
  <si>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</si>
  <si>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</si>
  <si>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</si>
  <si>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</si>
  <si>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</si>
  <si>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</si>
  <si>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</si>
  <si>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</si>
  <si>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</si>
  <si>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</si>
  <si>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</si>
  <si>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</si>
  <si>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</si>
  <si>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</si>
  <si>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</si>
  <si>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</si>
  <si>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</si>
  <si>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</si>
  <si>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</si>
  <si>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</si>
  <si>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</si>
  <si>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</si>
  <si>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</si>
  <si>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</si>
  <si>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</si>
  <si>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</si>
  <si>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</si>
  <si>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</si>
  <si>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</si>
  <si>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</si>
  <si>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</si>
  <si>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</si>
  <si>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</si>
  <si>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</si>
  <si>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</si>
  <si>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</si>
  <si>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</si>
  <si>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</si>
  <si>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</si>
  <si>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</si>
  <si>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</si>
  <si>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</si>
  <si>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</si>
  <si>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</si>
  <si>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</si>
  <si>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</si>
  <si>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</si>
  <si>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</si>
  <si>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</si>
  <si>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</si>
  <si>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</si>
  <si>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</si>
  <si>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</si>
  <si>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</si>
  <si>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</si>
  <si>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</si>
  <si>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</si>
  <si>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</si>
  <si>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</si>
  <si>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</si>
  <si>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</si>
  <si>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</si>
  <si>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</si>
  <si>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</si>
  <si>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</si>
  <si>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</si>
  <si>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</si>
  <si>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</si>
  <si>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</si>
  <si>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</si>
  <si>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</si>
  <si>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</si>
  <si>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</si>
  <si>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</si>
  <si>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</si>
  <si>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</si>
  <si>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</si>
  <si>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</si>
  <si>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</si>
  <si>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</si>
  <si>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</si>
  <si>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</si>
  <si>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</si>
  <si>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</si>
  <si>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</si>
  <si>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</si>
  <si>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</si>
  <si>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</si>
  <si>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</si>
  <si>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</si>
  <si>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</si>
  <si>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</si>
  <si>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</si>
  <si>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</si>
  <si>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</si>
  <si>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</si>
  <si>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</si>
  <si>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</si>
  <si>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</si>
  <si>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</si>
  <si>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</si>
  <si>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</si>
  <si>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</si>
  <si>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</si>
  <si>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</si>
  <si>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</si>
  <si>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</si>
  <si>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</si>
  <si>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</si>
  <si>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</si>
  <si>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</si>
  <si>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</si>
  <si>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</si>
  <si>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</si>
  <si>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</si>
  <si>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</si>
  <si>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</si>
  <si>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</si>
  <si>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</si>
  <si>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</si>
  <si>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</si>
  <si>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</si>
  <si>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</si>
  <si>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</si>
  <si>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</si>
  <si>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</si>
  <si>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</si>
  <si>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</si>
  <si>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</si>
  <si>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</si>
  <si>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</si>
  <si>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</si>
  <si>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</si>
  <si>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</si>
  <si>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</si>
  <si>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</si>
  <si>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</si>
  <si>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</si>
  <si>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</si>
  <si>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</si>
  <si>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</si>
  <si>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</si>
  <si>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</si>
  <si>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</si>
  <si>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</si>
  <si>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</si>
  <si>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</si>
  <si>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</si>
  <si>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</si>
  <si>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</si>
  <si>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</si>
  <si>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</si>
  <si>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</si>
  <si>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</si>
  <si>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</si>
  <si>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</si>
  <si>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</si>
  <si>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</si>
  <si>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</si>
  <si>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</si>
  <si>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</si>
  <si>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</si>
  <si>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</si>
  <si>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</si>
  <si>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</si>
  <si>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</si>
  <si>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</si>
  <si>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</si>
  <si>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</si>
  <si>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</si>
  <si>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</si>
  <si>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</si>
  <si>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</si>
  <si>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</si>
  <si>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</si>
  <si>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</si>
  <si>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</si>
  <si>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</si>
  <si>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</si>
  <si>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</si>
  <si>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</si>
  <si>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</si>
  <si>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</si>
  <si>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</si>
  <si>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</si>
  <si>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</si>
  <si>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</si>
  <si>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</si>
  <si>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</si>
  <si>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</si>
  <si>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</si>
  <si>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</si>
  <si>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</si>
  <si>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</si>
  <si>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</si>
  <si>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</si>
  <si>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</si>
  <si>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</si>
  <si>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</si>
  <si>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</si>
  <si>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</si>
  <si>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</si>
  <si>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</si>
  <si>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</si>
  <si>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</si>
  <si>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</si>
  <si>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</si>
  <si>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</si>
  <si>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</si>
  <si>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</si>
  <si>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</si>
  <si>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</si>
  <si>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</si>
  <si>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</si>
  <si>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</si>
  <si>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</si>
  <si>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</si>
  <si>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</si>
  <si>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</si>
  <si>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</si>
  <si>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</si>
  <si>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</si>
  <si>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</si>
  <si>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</si>
  <si>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</si>
  <si>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</si>
  <si>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</si>
  <si>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</si>
  <si>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</si>
  <si>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</si>
  <si>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</si>
  <si>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</si>
  <si>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</si>
  <si>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</si>
  <si>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</si>
  <si>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</si>
  <si>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</si>
  <si>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</si>
  <si>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</si>
  <si>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</si>
  <si>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</si>
  <si>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</si>
  <si>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</si>
  <si>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</si>
  <si>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</si>
  <si>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</si>
  <si>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</si>
  <si>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</si>
  <si>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</si>
  <si>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</si>
  <si>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</si>
  <si>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</si>
  <si>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</si>
  <si>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</si>
  <si>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</si>
  <si>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</si>
  <si>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</si>
  <si>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</si>
  <si>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</si>
  <si>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</si>
  <si>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</si>
  <si>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</si>
  <si>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</si>
  <si>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</si>
  <si>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</si>
  <si>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</si>
  <si>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</si>
  <si>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</si>
  <si>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</si>
  <si>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</si>
  <si>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</si>
  <si>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</si>
  <si>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</si>
  <si>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</si>
  <si>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</si>
  <si>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</si>
  <si>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</si>
  <si>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</si>
  <si>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</si>
  <si>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</si>
  <si>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</si>
  <si>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</si>
  <si>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</si>
  <si>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</si>
  <si>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</si>
  <si>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</si>
  <si>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</si>
  <si>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</si>
  <si>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</si>
  <si>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</si>
  <si>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</si>
  <si>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</si>
  <si>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</si>
  <si>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</si>
  <si>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</si>
  <si>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</si>
  <si>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</si>
  <si>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</si>
  <si>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</si>
  <si>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</si>
  <si>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</si>
  <si>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</si>
  <si>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</si>
  <si>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</si>
  <si>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</si>
  <si>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</si>
  <si>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</si>
  <si>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</si>
  <si>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</si>
  <si>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</si>
  <si>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</si>
  <si>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</si>
  <si>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</si>
  <si>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</si>
  <si>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</si>
  <si>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</si>
  <si>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</si>
  <si>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</si>
  <si>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</si>
  <si>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</si>
  <si>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</si>
  <si>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</si>
  <si>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</si>
  <si>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</si>
  <si>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</si>
  <si>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</si>
  <si>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</si>
  <si>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</si>
  <si>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</si>
  <si>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</si>
  <si>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</si>
  <si>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</si>
  <si>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</si>
  <si>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</si>
  <si>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</si>
  <si>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</si>
  <si>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</si>
  <si>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</si>
  <si>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</si>
  <si>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</si>
  <si>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</si>
  <si>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</si>
  <si>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</si>
  <si>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</si>
  <si>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</si>
  <si>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</si>
  <si>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</si>
  <si>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</si>
  <si>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</si>
  <si>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</si>
  <si>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</si>
  <si>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</si>
  <si>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</si>
  <si>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</si>
  <si>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</si>
  <si>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</si>
  <si>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</si>
  <si>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</si>
  <si>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</si>
  <si>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</si>
  <si>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</si>
  <si>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</si>
  <si>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</si>
  <si>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</si>
  <si>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</si>
  <si>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</si>
  <si>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</si>
  <si>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</si>
  <si>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</si>
  <si>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</si>
  <si>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</si>
  <si>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</si>
  <si>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</si>
  <si>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</si>
  <si>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</si>
  <si>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</si>
  <si>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</si>
  <si>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</si>
  <si>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</si>
  <si>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</si>
  <si>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</si>
  <si>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</si>
  <si>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</si>
  <si>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</si>
  <si>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</si>
  <si>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</si>
  <si>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</si>
  <si>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</si>
  <si>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</si>
  <si>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</si>
  <si>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</si>
  <si>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</si>
  <si>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</si>
  <si>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</si>
  <si>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</si>
  <si>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</si>
  <si>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</si>
  <si>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</si>
  <si>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</si>
  <si>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</si>
  <si>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</si>
  <si>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</si>
  <si>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</si>
  <si>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</si>
  <si>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</si>
  <si>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</si>
  <si>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</si>
  <si>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</si>
  <si>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</si>
  <si>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</si>
  <si>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</si>
  <si>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</si>
  <si>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</si>
  <si>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</si>
  <si>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</si>
  <si>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</si>
  <si>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</si>
  <si>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</si>
  <si>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</si>
  <si>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</si>
  <si>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</si>
  <si>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</si>
  <si>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</si>
  <si>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</si>
  <si>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</si>
  <si>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</si>
  <si>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</si>
  <si>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</si>
  <si>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</si>
  <si>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</si>
  <si>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</si>
  <si>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</si>
  <si>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</si>
  <si>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</si>
  <si>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</si>
  <si>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</si>
  <si>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</si>
  <si>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</si>
  <si>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</si>
  <si>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</si>
  <si>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</si>
  <si>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</si>
  <si>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</si>
  <si>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</si>
  <si>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</si>
  <si>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</si>
  <si>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</si>
  <si>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</si>
  <si>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</si>
  <si>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</si>
  <si>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</si>
  <si>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</si>
  <si>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</si>
  <si>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</si>
  <si>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</si>
  <si>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</si>
  <si>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</si>
  <si>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</si>
  <si>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</si>
  <si>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</si>
  <si>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</si>
  <si>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</si>
  <si>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</si>
  <si>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</si>
  <si>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</si>
  <si>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</si>
  <si>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</si>
  <si>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</si>
  <si>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</si>
  <si>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</si>
  <si>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</si>
  <si>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</si>
  <si>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</si>
  <si>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</si>
  <si>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</si>
  <si>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</si>
  <si>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</si>
  <si>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</si>
  <si>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</si>
  <si>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</si>
  <si>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</si>
  <si>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</si>
  <si>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</si>
  <si>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</si>
  <si>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</si>
  <si>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</si>
  <si>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</si>
  <si>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</si>
  <si>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</si>
  <si>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</si>
  <si>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</si>
  <si>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</si>
  <si>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</si>
  <si>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</si>
  <si>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</si>
  <si>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</si>
  <si>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</si>
  <si>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</si>
  <si>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</si>
  <si>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</si>
  <si>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</si>
  <si>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</si>
  <si>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</si>
  <si>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</si>
  <si>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</si>
  <si>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</si>
  <si>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</si>
  <si>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</si>
  <si>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</si>
  <si>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</si>
  <si>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</si>
  <si>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</si>
  <si>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</si>
  <si>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</si>
  <si>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</si>
  <si>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</si>
  <si>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</si>
  <si>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</si>
  <si>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</si>
  <si>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</si>
  <si>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</si>
  <si>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</si>
  <si>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</si>
  <si>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</si>
  <si>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</si>
  <si>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</si>
  <si>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</si>
  <si>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</si>
  <si>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</si>
  <si>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</si>
  <si>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</si>
  <si>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</si>
  <si>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</si>
  <si>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</si>
  <si>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</si>
  <si>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</si>
  <si>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</si>
  <si>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</si>
  <si>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</si>
  <si>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</si>
  <si>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</si>
  <si>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</si>
  <si>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</si>
  <si>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</si>
  <si>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</si>
  <si>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</si>
  <si>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</si>
  <si>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</si>
  <si>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</si>
  <si>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</si>
  <si>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</si>
  <si>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</si>
  <si>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</si>
  <si>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</si>
  <si>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</si>
  <si>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</si>
  <si>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</si>
  <si>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</si>
  <si>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</si>
  <si>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</si>
  <si>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</si>
  <si>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</si>
  <si>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</si>
  <si>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</si>
  <si>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</si>
  <si>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</si>
  <si>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</si>
  <si>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</si>
  <si>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</si>
  <si>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</si>
  <si>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</si>
  <si>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</si>
  <si>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</si>
  <si>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</si>
  <si>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</si>
  <si>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</si>
  <si>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</si>
  <si>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</si>
  <si>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</si>
  <si>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</si>
  <si>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</si>
  <si>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</si>
  <si>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</si>
  <si>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</si>
  <si>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</si>
  <si>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</si>
  <si>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</si>
  <si>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</si>
  <si>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</si>
  <si>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</si>
  <si>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</si>
  <si>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</si>
  <si>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</si>
  <si>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</si>
  <si>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</si>
  <si>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</si>
  <si>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</si>
  <si>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</si>
  <si>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</si>
  <si>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</si>
  <si>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</si>
  <si>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</si>
  <si>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</si>
  <si>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</si>
  <si>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</si>
  <si>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</si>
  <si>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</si>
  <si>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</si>
  <si>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</si>
  <si>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</si>
  <si>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</si>
  <si>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</si>
  <si>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</si>
  <si>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</si>
  <si>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</si>
  <si>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</si>
  <si>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</si>
  <si>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</si>
  <si>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</si>
  <si>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</si>
  <si>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</si>
  <si>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</si>
  <si>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</si>
  <si>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</si>
  <si>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</si>
  <si>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</si>
  <si>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</si>
  <si>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</si>
  <si>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</si>
  <si>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</si>
  <si>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</si>
  <si>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</si>
  <si>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</si>
  <si>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</si>
  <si>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</si>
  <si>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</si>
  <si>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</si>
  <si>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</si>
  <si>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</si>
  <si>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</si>
  <si>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</si>
  <si>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</si>
  <si>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</si>
  <si>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</si>
  <si>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</si>
  <si>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</si>
  <si>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</si>
  <si>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</si>
  <si>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</si>
  <si>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</si>
  <si>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</si>
  <si>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</si>
  <si>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</si>
  <si>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</si>
  <si>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</si>
  <si>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</si>
  <si>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</si>
  <si>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</si>
  <si>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</si>
  <si>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</si>
  <si>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</si>
  <si>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</si>
  <si>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</si>
  <si>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</si>
  <si>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</si>
  <si>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</si>
  <si>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</si>
  <si>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</si>
  <si>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</si>
  <si>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</si>
  <si>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</si>
  <si>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</si>
  <si>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</si>
  <si>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</si>
  <si>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</si>
  <si>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</si>
  <si>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</si>
  <si>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</si>
  <si>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</si>
  <si>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</si>
  <si>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</si>
  <si>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</si>
  <si>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</si>
  <si>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</si>
  <si>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</si>
  <si>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</si>
  <si>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</si>
  <si>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</si>
  <si>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</si>
  <si>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</si>
  <si>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</si>
  <si>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</si>
  <si>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</si>
  <si>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</si>
  <si>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</si>
  <si>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</si>
  <si>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</si>
  <si>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</si>
  <si>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</si>
  <si>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</si>
  <si>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</si>
  <si>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</si>
  <si>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</si>
  <si>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</si>
  <si>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</si>
  <si>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</si>
  <si>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</si>
  <si>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</si>
  <si>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</si>
  <si>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</si>
  <si>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</si>
  <si>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</si>
  <si>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</si>
  <si>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</si>
  <si>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</si>
  <si>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</si>
  <si>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</si>
  <si>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</si>
  <si>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</si>
  <si>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</si>
  <si>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</si>
  <si>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</si>
  <si>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</si>
  <si>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</si>
  <si>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</si>
  <si>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</si>
  <si>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</si>
  <si>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</si>
  <si>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</si>
  <si>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</si>
  <si>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</si>
  <si>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</si>
  <si>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</si>
  <si>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</si>
  <si>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</si>
  <si>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</si>
  <si>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</si>
  <si>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</si>
  <si>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</si>
  <si>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</si>
  <si>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</si>
  <si>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</si>
  <si>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</si>
  <si>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</si>
  <si>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</si>
  <si>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</si>
  <si>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</si>
  <si>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</si>
  <si>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</si>
  <si>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</si>
  <si>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</si>
  <si>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</si>
  <si>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</si>
  <si>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</si>
  <si>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</si>
  <si>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</si>
  <si>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</si>
  <si>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</si>
  <si>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</si>
  <si>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</si>
  <si>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</si>
  <si>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</si>
  <si>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</si>
  <si>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</si>
  <si>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</si>
  <si>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</si>
  <si>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</si>
  <si>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</si>
  <si>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</si>
  <si>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</si>
  <si>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</si>
  <si>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</si>
  <si>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</si>
  <si>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</si>
  <si>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</si>
  <si>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</si>
  <si>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</si>
  <si>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</si>
  <si>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</si>
  <si>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</si>
  <si>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</si>
  <si>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</si>
  <si>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</si>
  <si>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</si>
  <si>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</si>
  <si>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</si>
  <si>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</si>
  <si>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</si>
  <si>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</si>
  <si>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</si>
  <si>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</si>
  <si>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</si>
  <si>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</si>
  <si>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</si>
  <si>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</si>
  <si>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</si>
  <si>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</si>
  <si>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</si>
  <si>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</si>
  <si>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</si>
  <si>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</si>
  <si>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</si>
  <si>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</si>
  <si>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</si>
  <si>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</si>
  <si>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</si>
  <si>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</si>
  <si>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</si>
  <si>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</si>
  <si>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</si>
  <si>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</si>
  <si>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</si>
  <si>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</si>
  <si>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</si>
  <si>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</si>
  <si>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</si>
  <si>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</si>
  <si>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</si>
  <si>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</si>
  <si>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</si>
  <si>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</si>
  <si>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</si>
  <si>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</si>
  <si>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</si>
  <si>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</si>
  <si>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</si>
  <si>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</si>
  <si>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</si>
  <si>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</si>
  <si>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</si>
  <si>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</si>
  <si>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</si>
  <si>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</si>
  <si>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</si>
  <si>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</si>
  <si>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</si>
  <si>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</si>
  <si>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</si>
  <si>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</si>
  <si>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</si>
  <si>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</si>
  <si>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</si>
  <si>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</si>
  <si>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</si>
  <si>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</si>
  <si>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</si>
  <si>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</si>
  <si>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</si>
  <si>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</si>
  <si>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</si>
  <si>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</si>
  <si>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</si>
  <si>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</si>
  <si>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</si>
  <si>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</si>
  <si>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</si>
  <si>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</si>
  <si>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</si>
  <si>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</si>
  <si>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</si>
  <si>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</si>
  <si>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</si>
  <si>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</si>
  <si>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</si>
  <si>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</si>
  <si>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</si>
  <si>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</si>
  <si>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</si>
  <si>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</si>
  <si>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</si>
  <si>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</si>
  <si>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</si>
  <si>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</si>
  <si>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</si>
  <si>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</si>
  <si>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</si>
  <si>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</si>
  <si>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</si>
  <si>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</si>
  <si>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</si>
  <si>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</si>
  <si>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</si>
  <si>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</si>
  <si>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</si>
  <si>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</si>
  <si>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</si>
  <si>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</si>
  <si>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</si>
  <si>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</si>
  <si>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</si>
  <si>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</si>
  <si>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</si>
  <si>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</si>
  <si>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</si>
  <si>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</si>
  <si>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</si>
  <si>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</si>
  <si>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</si>
  <si>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</si>
  <si>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</si>
  <si>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</si>
  <si>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</si>
  <si>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</si>
  <si>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</si>
  <si>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</si>
  <si>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</si>
  <si>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</si>
  <si>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</si>
  <si>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</si>
  <si>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</si>
  <si>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</si>
  <si>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</si>
  <si>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</si>
  <si>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</si>
  <si>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</si>
  <si>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</si>
  <si>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</si>
  <si>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</si>
  <si>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</si>
  <si>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</si>
  <si>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</si>
  <si>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</si>
  <si>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</si>
  <si>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</si>
  <si>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</si>
  <si>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</si>
  <si>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</si>
  <si>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</si>
  <si>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</si>
  <si>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</si>
  <si>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</si>
  <si>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</si>
  <si>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</si>
  <si>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</si>
  <si>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</si>
  <si>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</si>
  <si>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</si>
  <si>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</si>
  <si>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</si>
  <si>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</si>
  <si>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</si>
  <si>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</si>
  <si>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</si>
  <si>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</si>
  <si>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</si>
  <si>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</si>
  <si>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</si>
  <si>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</si>
  <si>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</si>
  <si>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</si>
  <si>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</si>
  <si>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</si>
  <si>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</si>
  <si>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</si>
  <si>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</si>
  <si>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</si>
  <si>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</si>
  <si>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</si>
  <si>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</si>
  <si>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</si>
  <si>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</si>
  <si>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</si>
  <si>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</si>
  <si>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</si>
  <si>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</si>
  <si>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</si>
  <si>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</si>
  <si>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</si>
  <si>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</si>
  <si>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</si>
  <si>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</si>
  <si>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</si>
  <si>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</si>
  <si>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</si>
  <si>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</si>
  <si>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</si>
  <si>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</si>
  <si>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</si>
  <si>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</si>
  <si>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</si>
  <si>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</si>
  <si>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</si>
  <si>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</si>
  <si>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</si>
  <si>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</si>
  <si>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</si>
  <si>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</si>
  <si>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</si>
  <si>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</si>
  <si>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</si>
  <si>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</si>
  <si>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</si>
  <si>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</si>
  <si>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</si>
  <si>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</si>
  <si>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</si>
  <si>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</si>
  <si>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</si>
  <si>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</si>
  <si>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</si>
  <si>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</si>
  <si>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</si>
  <si>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</si>
  <si>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</si>
  <si>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</si>
  <si>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</si>
  <si>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</si>
  <si>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</si>
  <si>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</si>
  <si>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</si>
  <si>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</si>
  <si>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</si>
  <si>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</si>
  <si>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</si>
  <si>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</si>
  <si>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</si>
  <si>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</si>
  <si>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</si>
  <si>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</si>
  <si>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</si>
  <si>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</si>
  <si>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</si>
  <si>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</si>
  <si>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</si>
  <si>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</si>
  <si>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</si>
  <si>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</si>
  <si>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</si>
  <si>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</si>
  <si>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</si>
  <si>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</si>
  <si>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</si>
  <si>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</si>
  <si>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</si>
  <si>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</si>
  <si>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</si>
  <si>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</si>
  <si>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</si>
  <si>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</si>
  <si>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</si>
  <si>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</si>
  <si>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</si>
  <si>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</si>
  <si>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</si>
  <si>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</si>
  <si>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</si>
  <si>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</si>
  <si>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</si>
  <si>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</si>
  <si>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</si>
  <si>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</si>
  <si>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</si>
  <si>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</si>
  <si>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</si>
  <si>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</si>
  <si>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</si>
  <si>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</si>
  <si>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</si>
  <si>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</si>
  <si>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</si>
  <si>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</si>
  <si>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</si>
  <si>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</si>
  <si>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</si>
  <si>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</si>
  <si>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</si>
  <si>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</si>
  <si>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</si>
  <si>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</si>
  <si>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</si>
  <si>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</si>
  <si>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</si>
  <si>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</si>
  <si>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</si>
  <si>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</si>
  <si>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</si>
  <si>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</si>
  <si>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</si>
  <si>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</si>
  <si>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</si>
  <si>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</si>
  <si>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</si>
  <si>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</si>
  <si>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</si>
  <si>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</si>
  <si>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</si>
  <si>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</si>
  <si>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</si>
  <si>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</si>
  <si>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</si>
  <si>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</si>
  <si>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</si>
  <si>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</si>
  <si>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</si>
  <si>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</si>
  <si>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</si>
  <si>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</si>
  <si>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</si>
  <si>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</si>
  <si>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</si>
  <si>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</si>
  <si>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</si>
  <si>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</si>
  <si>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</si>
  <si>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</si>
  <si>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</si>
  <si>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</si>
  <si>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</si>
  <si>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</si>
  <si>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</si>
  <si>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</si>
  <si>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</si>
  <si>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</si>
  <si>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</si>
  <si>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</si>
  <si>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</si>
  <si>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</si>
  <si>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</si>
  <si>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</si>
  <si>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</si>
  <si>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</si>
  <si>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</si>
  <si>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</si>
  <si>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</si>
  <si>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</si>
  <si>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</si>
  <si>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</si>
  <si>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</si>
  <si>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</si>
  <si>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</si>
  <si>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</si>
  <si>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</si>
  <si>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</si>
  <si>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</si>
  <si>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</si>
  <si>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</si>
  <si>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</si>
  <si>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</si>
  <si>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</si>
  <si>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</si>
  <si>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</si>
  <si>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</si>
  <si>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</si>
  <si>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</si>
  <si>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</si>
  <si>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</si>
  <si>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</si>
  <si>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</si>
  <si>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</si>
  <si>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</si>
  <si>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</si>
  <si>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</si>
  <si>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</si>
  <si>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</si>
  <si>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</si>
  <si>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</si>
  <si>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</si>
  <si>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</si>
  <si>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</si>
  <si>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</si>
  <si>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</si>
  <si>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</si>
  <si>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</si>
  <si>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</si>
  <si>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</si>
  <si>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</si>
  <si>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</si>
  <si>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</si>
  <si>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</si>
  <si>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</si>
  <si>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</si>
  <si>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</si>
  <si>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</si>
  <si>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</si>
  <si>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</si>
  <si>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</si>
  <si>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</si>
  <si>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</si>
  <si>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</si>
  <si>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</si>
  <si>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</si>
  <si>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</si>
  <si>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</si>
  <si>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</si>
  <si>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</si>
  <si>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</si>
  <si>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</si>
  <si>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</si>
  <si>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</si>
  <si>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</si>
  <si>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</si>
  <si>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</si>
  <si>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</si>
  <si>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</si>
  <si>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</si>
  <si>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</si>
  <si>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</si>
  <si>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</si>
  <si>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</si>
  <si>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</si>
  <si>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</si>
  <si>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</si>
  <si>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</si>
  <si>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</si>
  <si>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</si>
  <si>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</si>
  <si>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</si>
  <si>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</si>
  <si>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</si>
  <si>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</si>
  <si>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</si>
  <si>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</si>
  <si>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</si>
  <si>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</si>
  <si>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</si>
  <si>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</si>
  <si>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</si>
  <si>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</si>
  <si>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</si>
  <si>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</si>
  <si>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</si>
  <si>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</si>
  <si>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</si>
  <si>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</si>
  <si>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</si>
  <si>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</si>
  <si>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</si>
  <si>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</si>
  <si>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</si>
  <si>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</si>
  <si>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</si>
  <si>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</si>
  <si>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</si>
  <si>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</si>
  <si>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</si>
  <si>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</si>
  <si>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</si>
  <si>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</si>
  <si>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</si>
  <si>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</si>
  <si>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</si>
  <si>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</si>
  <si>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</si>
  <si>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</si>
  <si>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</si>
  <si>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</si>
  <si>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</si>
  <si>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</si>
  <si>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</si>
  <si>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</si>
  <si>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</si>
  <si>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</si>
  <si>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</si>
  <si>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</si>
  <si>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</si>
  <si>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</si>
  <si>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</si>
  <si>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</si>
  <si>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</si>
  <si>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</si>
  <si>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</si>
  <si>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</si>
  <si>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</si>
  <si>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</si>
  <si>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</si>
  <si>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</si>
  <si>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</si>
  <si>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</si>
  <si>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</si>
  <si>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</si>
  <si>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</si>
  <si>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</si>
  <si>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</si>
  <si>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</si>
  <si>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</si>
  <si>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</si>
  <si>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</si>
  <si>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</si>
  <si>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</si>
  <si>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</si>
  <si>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</si>
  <si>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</si>
  <si>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</si>
  <si>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</si>
  <si>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</si>
  <si>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</si>
  <si>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</si>
  <si>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</si>
  <si>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</si>
  <si>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</si>
  <si>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</si>
  <si>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</si>
  <si>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</si>
  <si>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</si>
  <si>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</si>
  <si>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</si>
  <si>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</si>
  <si>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</si>
  <si>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</si>
  <si>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</si>
  <si>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</si>
  <si>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</si>
  <si>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</si>
  <si>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</si>
  <si>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</si>
  <si>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</si>
  <si>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</si>
  <si>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</si>
  <si>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</si>
  <si>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</si>
  <si>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</si>
  <si>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</si>
  <si>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</si>
  <si>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</si>
  <si>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</si>
  <si>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</si>
  <si>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</si>
  <si>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</si>
  <si>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</si>
  <si>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</si>
  <si>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</si>
  <si>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</si>
  <si>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</si>
  <si>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</si>
  <si>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</si>
  <si>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</si>
  <si>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</si>
  <si>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</si>
  <si>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</si>
  <si>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</si>
  <si>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</si>
  <si>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</si>
  <si>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</si>
  <si>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</si>
  <si>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</si>
  <si>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</si>
  <si>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</si>
  <si>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</si>
  <si>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</si>
  <si>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</si>
  <si>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</si>
  <si>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</si>
  <si>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</si>
  <si>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</si>
  <si>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</si>
  <si>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</si>
  <si>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</si>
  <si>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</si>
  <si>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</si>
  <si>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</si>
  <si>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</si>
  <si>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</si>
  <si>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</si>
  <si>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</si>
  <si>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</si>
  <si>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</si>
  <si>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</si>
  <si>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</si>
  <si>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</si>
  <si>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</si>
  <si>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</si>
  <si>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</si>
  <si>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</si>
  <si>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</si>
  <si>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</si>
  <si>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</si>
  <si>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</si>
  <si>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</si>
  <si>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</si>
  <si>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</si>
  <si>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</si>
  <si>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</si>
  <si>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</si>
  <si>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</si>
  <si>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</si>
  <si>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</si>
  <si>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</si>
  <si>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</si>
  <si>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</si>
  <si>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</si>
  <si>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</si>
  <si>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</si>
  <si>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</si>
  <si>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</si>
  <si>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</si>
  <si>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</si>
  <si>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</si>
  <si>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</si>
  <si>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</si>
  <si>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</si>
  <si>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</si>
  <si>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</si>
  <si>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</si>
  <si>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</si>
  <si>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</si>
  <si>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</si>
  <si>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</si>
  <si>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</si>
  <si>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</si>
  <si>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</si>
  <si>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</si>
  <si>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</si>
  <si>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</si>
  <si>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</si>
  <si>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</si>
  <si>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</si>
  <si>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</si>
  <si>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</si>
  <si>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</si>
  <si>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</si>
  <si>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</si>
  <si>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</si>
  <si>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</si>
  <si>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</si>
  <si>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</si>
  <si>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</si>
  <si>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</si>
  <si>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</si>
  <si>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</si>
  <si>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</si>
  <si>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</si>
  <si>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</si>
  <si>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</si>
  <si>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</si>
  <si>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</si>
  <si>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</si>
  <si>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</si>
  <si>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</si>
  <si>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</si>
  <si>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</si>
  <si>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</si>
  <si>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</si>
  <si>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</si>
  <si>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</si>
  <si>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</si>
  <si>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</si>
  <si>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</si>
  <si>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</si>
  <si>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</si>
  <si>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</si>
  <si>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</si>
  <si>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</si>
  <si>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</si>
  <si>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</si>
  <si>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</si>
  <si>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</si>
  <si>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</si>
  <si>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</si>
  <si>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</si>
  <si>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</si>
  <si>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</si>
  <si>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</si>
  <si>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</si>
  <si>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</si>
  <si>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</si>
  <si>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</si>
  <si>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</si>
  <si>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</si>
  <si>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</si>
  <si>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</si>
  <si>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</si>
  <si>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</si>
  <si>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</si>
  <si>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</si>
  <si>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</si>
  <si>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</si>
  <si>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</si>
  <si>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</si>
  <si>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</si>
  <si>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</si>
  <si>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</si>
  <si>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</si>
  <si>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</si>
  <si>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</si>
  <si>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</si>
  <si>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</si>
  <si>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</si>
  <si>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</si>
  <si>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</si>
  <si>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</si>
  <si>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</si>
  <si>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</si>
  <si>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</si>
  <si>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</si>
  <si>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</si>
  <si>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</si>
  <si>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</si>
  <si>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</si>
  <si>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</si>
  <si>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</si>
  <si>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</si>
  <si>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</si>
  <si>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</si>
  <si>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</si>
  <si>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</si>
  <si>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</si>
  <si>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</si>
  <si>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</si>
  <si>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</si>
  <si>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</si>
  <si>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</si>
  <si>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</si>
  <si>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</si>
  <si>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</si>
  <si>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</si>
  <si>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</si>
  <si>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</si>
  <si>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</si>
  <si>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</si>
  <si>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</si>
  <si>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</si>
  <si>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</si>
  <si>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</si>
  <si>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</si>
  <si>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</si>
  <si>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</si>
  <si>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</si>
  <si>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</si>
  <si>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</si>
  <si>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</si>
  <si>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</si>
  <si>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</si>
  <si>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</si>
  <si>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</si>
  <si>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</si>
  <si>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</si>
  <si>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</si>
  <si>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</si>
  <si>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</si>
  <si>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</si>
  <si>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</si>
  <si>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</si>
  <si>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</si>
  <si>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</si>
  <si>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</si>
  <si>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</si>
  <si>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</si>
  <si>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</si>
  <si>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</si>
  <si>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</si>
  <si>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</si>
  <si>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</si>
  <si>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</si>
  <si>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</si>
  <si>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</si>
  <si>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</si>
  <si>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</si>
  <si>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</si>
  <si>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</si>
  <si>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</si>
  <si>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</si>
  <si>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</si>
  <si>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</si>
  <si>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</si>
  <si>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</si>
  <si>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</si>
  <si>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</si>
  <si>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</si>
  <si>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</si>
  <si>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</si>
  <si>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</si>
  <si>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</si>
  <si>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</si>
  <si>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</si>
  <si>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</si>
  <si>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</si>
  <si>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</si>
  <si>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</si>
  <si>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</si>
  <si>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</si>
  <si>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</si>
  <si>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</si>
  <si>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</si>
  <si>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</si>
  <si>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</si>
  <si>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</si>
  <si>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</si>
  <si>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</si>
  <si>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</si>
  <si>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</si>
  <si>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</si>
  <si>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</si>
  <si>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</si>
  <si>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</si>
  <si>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</si>
  <si>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</si>
  <si>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</si>
  <si>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</si>
  <si>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</si>
  <si>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</si>
  <si>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</si>
  <si>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</si>
  <si>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</si>
  <si>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</si>
  <si>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</si>
  <si>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</si>
  <si>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</si>
  <si>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</si>
  <si>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</si>
  <si>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</si>
  <si>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</si>
  <si>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</si>
  <si>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</si>
  <si>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</si>
  <si>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</si>
  <si>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</si>
  <si>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</si>
  <si>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</si>
  <si>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</si>
  <si>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</si>
  <si>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</si>
  <si>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</si>
  <si>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</si>
  <si>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</si>
  <si>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</si>
  <si>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</si>
  <si>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</si>
  <si>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</si>
  <si>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</si>
  <si>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</si>
  <si>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</si>
  <si>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</si>
  <si>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</si>
  <si>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</si>
  <si>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</si>
  <si>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</si>
  <si>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</si>
  <si>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</si>
  <si>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</si>
  <si>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</si>
  <si>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</si>
  <si>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</si>
  <si>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</si>
  <si>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</si>
  <si>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</si>
  <si>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</si>
  <si>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</si>
  <si>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</si>
  <si>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</si>
  <si>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</si>
  <si>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</si>
  <si>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</si>
  <si>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</si>
  <si>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</si>
  <si>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</si>
  <si>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</si>
  <si>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</si>
  <si>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</si>
  <si>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</si>
  <si>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</si>
  <si>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</si>
  <si>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</si>
  <si>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</si>
  <si>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</si>
  <si>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</si>
  <si>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</si>
  <si>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</si>
  <si>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</si>
  <si>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</si>
  <si>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</si>
  <si>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</si>
  <si>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</si>
  <si>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</si>
  <si>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</si>
  <si>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</si>
  <si>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</si>
  <si>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</si>
  <si>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</si>
  <si>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</si>
  <si>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</si>
  <si>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</si>
  <si>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</si>
  <si>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</si>
  <si>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</si>
  <si>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</si>
  <si>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</si>
  <si>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</si>
  <si>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</si>
  <si>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</si>
  <si>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</si>
  <si>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</si>
  <si>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</si>
  <si>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</si>
  <si>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</si>
  <si>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</si>
  <si>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</si>
  <si>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</si>
  <si>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</si>
  <si>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</si>
  <si>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</si>
  <si>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</si>
  <si>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</si>
  <si>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</si>
  <si>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</si>
  <si>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</si>
  <si>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</si>
  <si>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</si>
  <si>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</si>
  <si>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</si>
  <si>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</si>
  <si>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</si>
  <si>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</si>
  <si>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</si>
  <si>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</si>
  <si>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</si>
  <si>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</si>
  <si>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</si>
  <si>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</si>
  <si>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</si>
  <si>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</si>
  <si>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</si>
  <si>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</si>
  <si>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</si>
  <si>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</si>
  <si>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</si>
  <si>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</si>
  <si>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</si>
  <si>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</si>
  <si>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</si>
  <si>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</si>
  <si>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</si>
  <si>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</si>
  <si>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</si>
  <si>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</si>
  <si>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</si>
  <si>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</si>
  <si>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</si>
  <si>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</si>
  <si>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</si>
  <si>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</si>
  <si>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</si>
  <si>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</si>
  <si>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</si>
  <si>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</si>
  <si>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</si>
  <si>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</si>
  <si>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</si>
  <si>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</si>
  <si>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</si>
  <si>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</si>
  <si>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</si>
  <si>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</si>
  <si>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</si>
  <si>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</si>
  <si>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</si>
  <si>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</si>
  <si>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</si>
  <si>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</si>
  <si>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</si>
  <si>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</si>
  <si>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</si>
  <si>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</si>
  <si>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</si>
  <si>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</si>
  <si>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</si>
  <si>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</si>
  <si>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</si>
  <si>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</si>
  <si>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</si>
  <si>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</si>
  <si>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</si>
  <si>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</si>
  <si>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</si>
  <si>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</si>
  <si>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</si>
  <si>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</si>
  <si>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</si>
  <si>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</si>
  <si>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</si>
  <si>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</si>
  <si>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</si>
  <si>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</si>
  <si>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</si>
  <si>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</si>
  <si>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</si>
  <si>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</si>
  <si>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</si>
  <si>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</si>
  <si>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</si>
  <si>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</si>
  <si>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</si>
  <si>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</si>
  <si>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</si>
  <si>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</si>
  <si>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</si>
  <si>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</si>
  <si>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</si>
  <si>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</si>
  <si>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</si>
  <si>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</si>
  <si>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</si>
  <si>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</si>
  <si>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</si>
  <si>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</si>
  <si>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</si>
  <si>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</si>
  <si>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</si>
  <si>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</si>
  <si>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</si>
  <si>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</si>
  <si>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</si>
  <si>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</si>
  <si>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</si>
  <si>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</si>
  <si>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</si>
  <si>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</si>
  <si>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</si>
  <si>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</si>
  <si>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</si>
  <si>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</si>
  <si>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</si>
  <si>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</si>
  <si>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</si>
  <si>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</si>
  <si>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</si>
  <si>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</si>
  <si>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</si>
  <si>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</si>
  <si>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</si>
  <si>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</si>
  <si>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</si>
  <si>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</si>
  <si>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</si>
  <si>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</si>
  <si>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</si>
  <si>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</si>
  <si>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</si>
  <si>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</si>
  <si>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</si>
  <si>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</si>
  <si>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</si>
  <si>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</si>
  <si>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</si>
  <si>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</si>
  <si>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</si>
  <si>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</si>
  <si>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</si>
  <si>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</si>
  <si>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</si>
  <si>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</si>
  <si>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</si>
  <si>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</si>
  <si>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</si>
  <si>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</si>
  <si>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</si>
  <si>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</si>
  <si>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</si>
  <si>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</si>
  <si>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</si>
  <si>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</si>
  <si>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</si>
  <si>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</si>
  <si>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</si>
  <si>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</si>
  <si>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</si>
  <si>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</si>
  <si>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</si>
  <si>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</si>
  <si>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</si>
  <si>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</si>
  <si>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</si>
  <si>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</si>
  <si>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</si>
  <si>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</si>
  <si>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</si>
  <si>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</si>
  <si>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</si>
  <si>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</si>
  <si>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</si>
  <si>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</si>
  <si>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</si>
  <si>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</si>
  <si>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</si>
  <si>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</si>
  <si>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</si>
  <si>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</si>
  <si>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</si>
  <si>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</si>
  <si>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</si>
  <si>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</si>
  <si>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</si>
  <si>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</si>
  <si>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</si>
  <si>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</si>
  <si>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</si>
  <si>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</si>
  <si>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</si>
  <si>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</si>
  <si>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</si>
  <si>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</si>
  <si>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</si>
  <si>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</si>
  <si>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</si>
  <si>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</si>
  <si>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</si>
  <si>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</si>
  <si>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</si>
  <si>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</si>
  <si>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</si>
  <si>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</si>
  <si>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</si>
  <si>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</si>
  <si>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</si>
  <si>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</si>
  <si>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</si>
  <si>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</si>
  <si>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</si>
  <si>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</si>
  <si>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</si>
  <si>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</si>
  <si>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</si>
  <si>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</si>
  <si>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</si>
  <si>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</si>
  <si>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</si>
  <si>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</si>
  <si>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</si>
  <si>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</si>
  <si>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</si>
  <si>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</si>
  <si>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</si>
  <si>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</si>
  <si>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</si>
  <si>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</si>
  <si>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</si>
  <si>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</si>
  <si>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</si>
  <si>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</si>
  <si>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</si>
  <si>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</si>
  <si>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</si>
  <si>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</si>
  <si>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</si>
  <si>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</si>
  <si>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</si>
  <si>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</si>
  <si>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</si>
  <si>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</si>
  <si>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</si>
  <si>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</si>
  <si>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</si>
  <si>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</si>
  <si>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</si>
  <si>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</si>
  <si>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</si>
  <si>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</si>
  <si>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</si>
  <si>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</si>
  <si>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</si>
  <si>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</si>
  <si>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</si>
  <si>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</si>
  <si>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</si>
  <si>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</si>
  <si>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</si>
  <si>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</si>
  <si>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</si>
  <si>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</si>
  <si>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</si>
  <si>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</si>
  <si>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</si>
  <si>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</si>
  <si>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</si>
  <si>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</si>
  <si>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</si>
  <si>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</si>
  <si>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</si>
  <si>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</si>
  <si>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</si>
  <si>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</si>
  <si>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</si>
  <si>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</si>
  <si>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</si>
  <si>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</si>
  <si>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</si>
  <si>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</si>
  <si>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</si>
  <si>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</si>
  <si>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</si>
  <si>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</si>
  <si>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</si>
  <si>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</si>
  <si>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</si>
  <si>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</si>
  <si>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</si>
  <si>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</si>
  <si>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</si>
  <si>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</si>
  <si>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</si>
  <si>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</si>
  <si>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</si>
  <si>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</si>
  <si>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</si>
  <si>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</si>
  <si>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</si>
  <si>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</si>
  <si>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</si>
  <si>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</si>
  <si>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</si>
  <si>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</si>
  <si>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</si>
  <si>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</si>
  <si>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</si>
  <si>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</si>
  <si>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</si>
  <si>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</si>
  <si>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</si>
  <si>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</si>
  <si>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</si>
  <si>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</si>
  <si>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</si>
  <si>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</si>
  <si>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</si>
  <si>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</si>
  <si>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</si>
  <si>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</si>
  <si>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</si>
  <si>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</si>
  <si>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</si>
  <si>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</si>
  <si>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</si>
  <si>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</si>
  <si>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</si>
  <si>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</si>
  <si>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</si>
  <si>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</si>
  <si>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</si>
  <si>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</si>
  <si>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</si>
  <si>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</si>
  <si>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</si>
  <si>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</si>
  <si>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</si>
  <si>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</si>
  <si>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</si>
  <si>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</si>
  <si>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</si>
  <si>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</si>
  <si>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</si>
  <si>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</si>
  <si>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</si>
  <si>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</si>
  <si>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</si>
  <si>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</si>
  <si>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</si>
  <si>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</si>
  <si>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</si>
  <si>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</si>
  <si>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</si>
  <si>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</si>
  <si>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</si>
  <si>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</si>
  <si>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</si>
  <si>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</si>
  <si>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</si>
  <si>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</si>
  <si>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</si>
  <si>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</si>
  <si>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</si>
  <si>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</si>
  <si>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</si>
  <si>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</si>
  <si>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</si>
  <si>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</si>
  <si>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</si>
  <si>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</si>
  <si>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</si>
  <si>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</si>
  <si>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</si>
  <si>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</si>
  <si>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</si>
  <si>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</si>
  <si>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</si>
  <si>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</si>
  <si>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</si>
  <si>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</si>
  <si>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</si>
  <si>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</si>
  <si>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</si>
  <si>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</si>
  <si>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</si>
  <si>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</si>
  <si>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</si>
  <si>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</si>
  <si>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</si>
  <si>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</si>
  <si>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</si>
  <si>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</si>
  <si>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</si>
  <si>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</si>
  <si>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</si>
  <si>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</si>
  <si>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</si>
  <si>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</si>
  <si>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</si>
  <si>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</si>
  <si>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</si>
  <si>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</si>
  <si>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</si>
  <si>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</si>
  <si>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</si>
  <si>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</si>
  <si>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</si>
  <si>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</si>
  <si>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</si>
  <si>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</si>
  <si>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</si>
  <si>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</si>
  <si>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</si>
  <si>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</si>
  <si>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</si>
  <si>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</si>
  <si>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</si>
  <si>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</si>
  <si>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</si>
  <si>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</si>
  <si>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</si>
  <si>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</si>
  <si>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</si>
  <si>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</si>
  <si>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</si>
  <si>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</si>
  <si>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</si>
  <si>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</si>
  <si>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</si>
  <si>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</si>
  <si>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</si>
  <si>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</si>
  <si>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</si>
  <si>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</si>
  <si>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</si>
  <si>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</si>
  <si>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</si>
  <si>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</si>
  <si>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</si>
  <si>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</si>
  <si>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</si>
  <si>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</si>
  <si>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</si>
  <si>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</si>
  <si>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</si>
  <si>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</si>
  <si>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</si>
  <si>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</si>
  <si>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</si>
  <si>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</si>
  <si>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</si>
  <si>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</si>
  <si>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</si>
  <si>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</si>
  <si>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</si>
  <si>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</si>
  <si>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</si>
  <si>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</si>
  <si>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</si>
  <si>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</si>
  <si>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</si>
  <si>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</si>
  <si>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</si>
  <si>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</si>
  <si>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</si>
  <si>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</si>
  <si>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</si>
  <si>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</si>
  <si>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</si>
  <si>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</si>
  <si>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</si>
  <si>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</si>
  <si>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</si>
  <si>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</si>
  <si>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</si>
  <si>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</si>
  <si>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</si>
  <si>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</si>
  <si>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</si>
  <si>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</si>
  <si>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</si>
  <si>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</si>
  <si>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</si>
  <si>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</si>
  <si>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</si>
  <si>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</si>
  <si>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</si>
  <si>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</si>
  <si>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</si>
  <si>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</si>
  <si>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</si>
  <si>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</si>
  <si>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</si>
  <si>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</si>
  <si>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</si>
  <si>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</si>
  <si>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</si>
  <si>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</si>
  <si>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</si>
  <si>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</si>
  <si>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</si>
  <si>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</si>
  <si>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</si>
  <si>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</si>
  <si>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</si>
  <si>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</si>
  <si>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</si>
  <si>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</si>
  <si>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</si>
  <si>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</si>
  <si>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</si>
  <si>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</si>
  <si>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</si>
  <si>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</si>
  <si>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</si>
  <si>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</si>
  <si>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</si>
  <si>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</si>
  <si>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</si>
  <si>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</si>
  <si>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</si>
  <si>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</si>
  <si>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</si>
  <si>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</si>
  <si>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</si>
  <si>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</si>
  <si>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</si>
  <si>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</si>
  <si>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</si>
  <si>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</si>
  <si>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</si>
  <si>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</si>
  <si>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</si>
  <si>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</si>
  <si>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</si>
  <si>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</si>
  <si>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</si>
  <si>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</si>
  <si>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</si>
  <si>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</si>
  <si>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</si>
  <si>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</si>
  <si>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</si>
  <si>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</si>
  <si>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</si>
  <si>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</si>
  <si>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</si>
  <si>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</si>
  <si>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</si>
  <si>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</si>
  <si>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</si>
  <si>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</si>
  <si>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</si>
  <si>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</si>
  <si>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</si>
  <si>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</si>
  <si>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</si>
  <si>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</si>
  <si>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</si>
  <si>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</si>
  <si>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</si>
  <si>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</si>
  <si>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</si>
  <si>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</si>
  <si>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</si>
  <si>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</si>
  <si>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</si>
  <si>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</si>
  <si>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</si>
  <si>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</si>
  <si>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</si>
  <si>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</si>
  <si>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</si>
  <si>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</si>
  <si>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</si>
  <si>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</si>
  <si>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</si>
  <si>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</si>
  <si>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</si>
  <si>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</si>
  <si>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</si>
  <si>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</si>
  <si>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</si>
  <si>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</si>
  <si>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</si>
  <si>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</si>
  <si>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</si>
  <si>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</si>
  <si>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</si>
  <si>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</si>
  <si>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</si>
  <si>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</si>
  <si>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</si>
  <si>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</si>
  <si>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</si>
  <si>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</si>
  <si>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</si>
  <si>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</si>
  <si>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</si>
  <si>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</si>
  <si>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</si>
  <si>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</si>
  <si>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</si>
  <si>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</si>
  <si>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</si>
  <si>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</si>
  <si>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</si>
  <si>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</si>
  <si>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</si>
  <si>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</si>
  <si>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</si>
  <si>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</si>
  <si>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</si>
  <si>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</si>
  <si>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</si>
  <si>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</si>
  <si>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</si>
  <si>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</si>
  <si>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</si>
  <si>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</si>
  <si>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</si>
  <si>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</si>
  <si>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</si>
  <si>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</si>
  <si>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</si>
  <si>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</si>
  <si>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</si>
  <si>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</si>
  <si>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</si>
  <si>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</si>
  <si>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</si>
  <si>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</si>
  <si>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</si>
  <si>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</si>
  <si>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</si>
  <si>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</si>
  <si>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</si>
  <si>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</si>
  <si>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</si>
  <si>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</si>
  <si>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</si>
  <si>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</si>
  <si>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</si>
  <si>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</si>
  <si>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</si>
  <si>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</si>
  <si>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</si>
  <si>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</si>
  <si>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</si>
  <si>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</si>
  <si>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</si>
  <si>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</si>
  <si>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</si>
  <si>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</si>
  <si>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</si>
  <si>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</si>
  <si>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</si>
  <si>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</si>
  <si>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</si>
  <si>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</si>
  <si>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</si>
  <si>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</si>
  <si>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</si>
  <si>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</si>
  <si>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</si>
  <si>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</si>
  <si>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</si>
  <si>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</si>
  <si>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</si>
  <si>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</si>
  <si>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</si>
  <si>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</si>
  <si>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</si>
  <si>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</si>
  <si>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</si>
  <si>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</si>
  <si>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</si>
  <si>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</si>
  <si>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</si>
  <si>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</si>
  <si>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</si>
  <si>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</si>
  <si>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</si>
  <si>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</si>
  <si>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</si>
  <si>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</si>
  <si>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</si>
  <si>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</si>
  <si>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</si>
  <si>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</si>
  <si>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</si>
  <si>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</si>
  <si>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</si>
  <si>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</si>
  <si>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</si>
  <si>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</si>
  <si>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</si>
  <si>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</si>
  <si>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</si>
  <si>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</si>
  <si>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</si>
  <si>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</si>
  <si>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</si>
  <si>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</si>
  <si>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</si>
  <si>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</si>
  <si>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</si>
  <si>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</si>
  <si>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</si>
  <si>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</si>
  <si>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</si>
  <si>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</si>
  <si>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</si>
  <si>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</si>
  <si>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</si>
  <si>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</si>
  <si>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</si>
  <si>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</si>
  <si>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</si>
  <si>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</si>
  <si>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</si>
  <si>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</si>
  <si>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</si>
  <si>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</si>
  <si>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</si>
  <si>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</si>
  <si>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</si>
  <si>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</si>
  <si>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</si>
  <si>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</si>
  <si>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</si>
  <si>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</si>
  <si>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</si>
  <si>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</si>
  <si>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</si>
  <si>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</si>
  <si>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</si>
  <si>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</si>
  <si>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</si>
  <si>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</si>
  <si>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</si>
  <si>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</si>
  <si>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</si>
  <si>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</si>
  <si>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</si>
  <si>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</si>
  <si>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</si>
  <si>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</si>
  <si>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</si>
  <si>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</si>
  <si>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</si>
  <si>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</si>
  <si>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</si>
  <si>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</si>
  <si>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</si>
  <si>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</si>
  <si>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</si>
  <si>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</si>
  <si>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</si>
  <si>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</si>
  <si>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</si>
  <si>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</si>
  <si>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</si>
  <si>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</si>
  <si>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</si>
  <si>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</si>
  <si>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</si>
  <si>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</si>
  <si>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</si>
  <si>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</si>
  <si>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</si>
  <si>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</si>
  <si>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</si>
  <si>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</si>
  <si>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</si>
  <si>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</si>
  <si>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</si>
  <si>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</si>
  <si>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</si>
  <si>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</si>
  <si>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</si>
  <si>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</si>
  <si>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</si>
  <si>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</si>
  <si>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</si>
  <si>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</si>
  <si>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</si>
  <si>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</si>
  <si>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</si>
  <si>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</si>
  <si>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</si>
  <si>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</si>
  <si>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</si>
  <si>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</si>
  <si>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</si>
  <si>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</si>
  <si>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</si>
  <si>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</si>
  <si>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</si>
  <si>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</si>
  <si>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</si>
  <si>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</si>
  <si>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</si>
  <si>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</si>
  <si>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</si>
  <si>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</si>
  <si>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</si>
  <si>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</si>
  <si>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</si>
  <si>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</si>
  <si>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</si>
  <si>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</si>
  <si>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</si>
  <si>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</si>
  <si>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</si>
  <si>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</si>
  <si>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</si>
  <si>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</si>
  <si>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</si>
  <si>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</si>
  <si>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</si>
  <si>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</si>
  <si>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</si>
  <si>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</si>
  <si>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</si>
  <si>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</si>
  <si>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</si>
  <si>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</si>
  <si>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</si>
  <si>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</si>
  <si>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</si>
  <si>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</si>
  <si>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</si>
  <si>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</si>
  <si>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</si>
  <si>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</si>
  <si>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</si>
  <si>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</si>
  <si>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</si>
  <si>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</si>
  <si>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</si>
  <si>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</si>
  <si>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</si>
  <si>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</si>
  <si>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</si>
  <si>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</si>
  <si>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</si>
  <si>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</si>
  <si>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</si>
  <si>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</si>
  <si>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</si>
  <si>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</si>
  <si>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</si>
  <si>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</si>
  <si>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</si>
  <si>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</si>
  <si>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</si>
  <si>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</si>
  <si>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</si>
  <si>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</si>
  <si>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</si>
  <si>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</si>
  <si>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</si>
  <si>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</si>
  <si>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</si>
  <si>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</si>
  <si>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</si>
  <si>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</si>
  <si>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</si>
  <si>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</si>
  <si>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</si>
  <si>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</si>
  <si>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</si>
  <si>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</si>
  <si>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</si>
  <si>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</si>
  <si>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</si>
  <si>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</si>
  <si>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</si>
  <si>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</si>
  <si>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</si>
  <si>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</si>
  <si>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</si>
  <si>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</si>
  <si>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</si>
  <si>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</si>
  <si>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</si>
  <si>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</si>
  <si>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</si>
  <si>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</si>
  <si>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</si>
  <si>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</si>
  <si>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</si>
  <si>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</si>
  <si>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</si>
  <si>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</si>
  <si>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</si>
  <si>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</si>
  <si>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</si>
  <si>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</si>
  <si>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</si>
  <si>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</si>
  <si>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</si>
  <si>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</si>
  <si>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</si>
  <si>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</si>
  <si>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</si>
  <si>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</si>
  <si>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</si>
  <si>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</si>
  <si>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</si>
  <si>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</si>
  <si>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</si>
  <si>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</si>
  <si>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</si>
  <si>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</si>
  <si>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</si>
  <si>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</si>
  <si>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</si>
  <si>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</si>
  <si>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</si>
  <si>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</si>
  <si>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</si>
  <si>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</si>
  <si>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</si>
  <si>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</si>
  <si>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</si>
  <si>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</si>
  <si>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</si>
  <si>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</si>
  <si>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</si>
  <si>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</si>
  <si>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</si>
  <si>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</si>
  <si>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</si>
  <si>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</si>
  <si>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</si>
  <si>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</si>
  <si>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</si>
  <si>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</si>
  <si>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</si>
  <si>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</si>
  <si>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</si>
  <si>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</si>
  <si>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</si>
  <si>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</si>
  <si>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</si>
  <si>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</si>
  <si>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</si>
  <si>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</si>
  <si>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</si>
  <si>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</si>
  <si>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</si>
  <si>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</si>
  <si>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</si>
  <si>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</si>
  <si>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</si>
  <si>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</si>
  <si>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</si>
  <si>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</si>
  <si>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</si>
  <si>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</si>
  <si>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</si>
  <si>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</si>
  <si>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</si>
  <si>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</si>
  <si>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</si>
  <si>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</si>
  <si>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</si>
  <si>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</si>
  <si>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</si>
  <si>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</si>
  <si>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</si>
  <si>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</si>
  <si>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</si>
  <si>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</si>
  <si>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</si>
  <si>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</si>
  <si>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</si>
  <si>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</si>
  <si>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</si>
  <si>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</si>
  <si>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</si>
  <si>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</si>
  <si>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</si>
  <si>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</si>
  <si>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</si>
  <si>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</si>
  <si>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</si>
  <si>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</si>
  <si>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</si>
  <si>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</si>
  <si>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</si>
  <si>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</si>
  <si>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</si>
  <si>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</si>
  <si>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</si>
  <si>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</si>
  <si>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</si>
  <si>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</si>
  <si>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</si>
  <si>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</si>
  <si>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</si>
  <si>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</si>
  <si>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</si>
  <si>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</si>
  <si>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</si>
  <si>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</si>
  <si>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</si>
  <si>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</si>
  <si>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</si>
  <si>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</si>
  <si>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</si>
  <si>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</si>
  <si>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</si>
  <si>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</si>
  <si>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</si>
  <si>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</si>
  <si>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</si>
  <si>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</si>
  <si>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</si>
  <si>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</si>
  <si>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</si>
  <si>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</si>
  <si>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</si>
  <si>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</si>
  <si>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</si>
  <si>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</si>
  <si>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</si>
  <si>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</si>
  <si>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</si>
  <si>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</si>
  <si>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</si>
  <si>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</si>
  <si>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</si>
  <si>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</si>
  <si>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</si>
  <si>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</si>
  <si>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</si>
  <si>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</si>
  <si>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</si>
  <si>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</si>
  <si>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</si>
  <si>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</si>
  <si>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</si>
  <si>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</si>
  <si>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</si>
  <si>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</si>
  <si>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</si>
  <si>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</si>
  <si>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</si>
  <si>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</si>
  <si>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</si>
  <si>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</si>
  <si>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</si>
  <si>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</si>
  <si>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</si>
  <si>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</si>
  <si>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</si>
  <si>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</si>
  <si>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</si>
  <si>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</si>
  <si>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</si>
  <si>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</si>
  <si>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</si>
  <si>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</si>
  <si>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</si>
  <si>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</si>
  <si>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</si>
  <si>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</si>
  <si>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</si>
  <si>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</si>
  <si>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</si>
  <si>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</si>
  <si>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</si>
  <si>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</si>
  <si>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</si>
  <si>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</si>
  <si>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</si>
  <si>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</si>
  <si>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</si>
  <si>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</si>
  <si>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</si>
  <si>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</si>
  <si>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</si>
  <si>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</si>
  <si>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</si>
  <si>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</si>
  <si>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</si>
  <si>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</si>
  <si>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</si>
  <si>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</si>
  <si>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</si>
  <si>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</si>
  <si>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</si>
  <si>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</si>
  <si>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</si>
  <si>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</si>
  <si>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</si>
  <si>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</si>
  <si>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</si>
  <si>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</si>
  <si>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</si>
  <si>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</si>
  <si>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</si>
  <si>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</si>
  <si>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</si>
  <si>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</si>
  <si>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</si>
  <si>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</si>
  <si>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</si>
  <si>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</si>
  <si>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</si>
  <si>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</si>
  <si>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</si>
  <si>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</si>
  <si>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</si>
  <si>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</si>
  <si>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</si>
  <si>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</si>
  <si>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</si>
  <si>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</si>
  <si>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</si>
  <si>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</si>
  <si>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</si>
  <si>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</si>
  <si>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</si>
  <si>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</si>
  <si>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</si>
  <si>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</si>
  <si>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</si>
  <si>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</si>
  <si>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</si>
  <si>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</si>
  <si>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</si>
  <si>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</si>
  <si>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</si>
  <si>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</si>
  <si>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</si>
  <si>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</si>
  <si>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</si>
  <si>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</si>
  <si>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</si>
  <si>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</si>
  <si>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</si>
  <si>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</si>
  <si>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</si>
  <si>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</si>
  <si>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</si>
  <si>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</si>
  <si>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</si>
  <si>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</si>
  <si>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</si>
  <si>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</si>
  <si>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</si>
  <si>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</si>
  <si>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</si>
  <si>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</si>
  <si>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</si>
  <si>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</si>
  <si>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</si>
  <si>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</si>
  <si>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</si>
  <si>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</si>
  <si>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</si>
  <si>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</si>
  <si>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</si>
  <si>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</si>
  <si>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</si>
  <si>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</si>
  <si>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</si>
  <si>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</si>
  <si>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</si>
  <si>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</si>
  <si>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</si>
  <si>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</si>
  <si>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</si>
  <si>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</si>
  <si>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</si>
  <si>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</si>
  <si>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</si>
  <si>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</si>
  <si>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</si>
  <si>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</si>
  <si>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</si>
  <si>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</si>
  <si>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</si>
  <si>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</si>
  <si>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</si>
  <si>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</si>
  <si>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</si>
  <si>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</si>
  <si>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</si>
  <si>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</si>
  <si>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</si>
  <si>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</si>
  <si>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</si>
  <si>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</si>
  <si>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</si>
  <si>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</si>
  <si>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</si>
  <si>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</si>
  <si>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</si>
  <si>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</si>
  <si>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</si>
  <si>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</si>
  <si>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</si>
  <si>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</si>
  <si>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</si>
  <si>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</si>
  <si>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</si>
  <si>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</si>
  <si>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</si>
  <si>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</si>
  <si>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</si>
  <si>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</si>
  <si>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</si>
  <si>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</si>
  <si>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</si>
  <si>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</si>
  <si>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</si>
  <si>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</si>
  <si>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</si>
  <si>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</si>
  <si>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</si>
  <si>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</si>
  <si>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</si>
  <si>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</si>
  <si>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</si>
  <si>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</si>
  <si>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</si>
  <si>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</si>
  <si>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</si>
  <si>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</si>
  <si>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</si>
  <si>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</si>
  <si>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</si>
  <si>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</si>
  <si>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</si>
  <si>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</si>
  <si>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</si>
  <si>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</si>
  <si>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</si>
  <si>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</si>
  <si>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</si>
  <si>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</si>
  <si>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</si>
  <si>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</si>
  <si>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</si>
  <si>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</si>
  <si>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</si>
  <si>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</si>
  <si>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</si>
  <si>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</si>
  <si>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</si>
  <si>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</si>
  <si>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</si>
  <si>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</si>
  <si>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</si>
  <si>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</si>
  <si>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</si>
  <si>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</si>
  <si>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</si>
  <si>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</si>
  <si>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</si>
  <si>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</si>
  <si>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</si>
  <si>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</si>
  <si>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</si>
  <si>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</si>
  <si>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</si>
  <si>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</si>
  <si>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</si>
  <si>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</si>
  <si>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</si>
  <si>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</si>
  <si>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</si>
  <si>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</si>
  <si>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</si>
  <si>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</si>
  <si>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</si>
  <si>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</si>
  <si>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</si>
  <si>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</si>
  <si>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</si>
  <si>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</si>
  <si>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</si>
  <si>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</si>
  <si>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</si>
  <si>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</si>
  <si>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</si>
  <si>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</si>
  <si>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</si>
  <si>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</si>
  <si>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</si>
  <si>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</si>
  <si>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</si>
  <si>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</si>
  <si>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</si>
  <si>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</si>
  <si>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</si>
  <si>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</si>
  <si>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</si>
  <si>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</si>
  <si>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</si>
  <si>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</si>
  <si>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</si>
  <si>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</si>
  <si>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</si>
  <si>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</si>
  <si>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</si>
  <si>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</si>
  <si>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</si>
  <si>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</si>
  <si>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</si>
  <si>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</si>
  <si>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</si>
  <si>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</si>
  <si>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</si>
  <si>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</si>
  <si>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</si>
  <si>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</si>
  <si>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</si>
  <si>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</si>
  <si>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</si>
  <si>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</si>
  <si>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</si>
  <si>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</si>
  <si>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</si>
  <si>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</si>
  <si>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</si>
  <si>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</si>
  <si>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</si>
  <si>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</si>
  <si>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</si>
  <si>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</si>
  <si>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</si>
  <si>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</si>
  <si>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</si>
  <si>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</si>
  <si>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</si>
  <si>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</si>
  <si>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</si>
  <si>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</si>
  <si>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</si>
  <si>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</si>
  <si>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</si>
  <si>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</si>
  <si>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</si>
  <si>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</si>
  <si>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</si>
  <si>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</si>
  <si>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</si>
  <si>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</si>
  <si>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</si>
  <si>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</si>
  <si>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</si>
  <si>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</si>
  <si>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</si>
  <si>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</si>
  <si>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</si>
  <si>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</si>
  <si>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</si>
  <si>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</si>
  <si>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</si>
  <si>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</si>
  <si>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</si>
  <si>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</si>
  <si>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</si>
  <si>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</si>
  <si>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</si>
  <si>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</si>
  <si>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</si>
  <si>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</si>
  <si>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</si>
  <si>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</si>
  <si>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</si>
  <si>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</si>
  <si>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</si>
  <si>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</si>
  <si>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</si>
  <si>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</si>
  <si>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</si>
  <si>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</si>
  <si>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</si>
  <si>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</si>
  <si>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</si>
  <si>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</si>
  <si>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</si>
  <si>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</si>
  <si>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</si>
  <si>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</si>
  <si>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</si>
  <si>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</si>
  <si>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</si>
  <si>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</si>
  <si>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</si>
  <si>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</si>
  <si>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</si>
  <si>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</si>
  <si>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</si>
  <si>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</si>
  <si>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</si>
  <si>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</si>
  <si>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</si>
  <si>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</si>
  <si>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</si>
  <si>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</si>
  <si>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</si>
  <si>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</si>
  <si>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</si>
  <si>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</si>
  <si>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</si>
  <si>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</si>
  <si>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</si>
  <si>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</si>
  <si>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</si>
  <si>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</si>
  <si>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</si>
  <si>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</si>
  <si>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</si>
  <si>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</si>
  <si>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</si>
  <si>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</si>
  <si>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</si>
  <si>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</si>
  <si>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</si>
  <si>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</si>
  <si>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</si>
  <si>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</si>
  <si>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</si>
  <si>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</si>
  <si>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</si>
  <si>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</si>
  <si>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</si>
  <si>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</si>
  <si>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</si>
  <si>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</si>
  <si>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</si>
  <si>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</si>
  <si>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</si>
  <si>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</si>
  <si>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</si>
  <si>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</si>
  <si>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</si>
  <si>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</si>
  <si>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</si>
  <si>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</si>
  <si>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</si>
  <si>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</si>
  <si>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</si>
  <si>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</si>
  <si>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</si>
  <si>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</si>
  <si>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</si>
  <si>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</si>
  <si>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</si>
  <si>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</si>
  <si>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</si>
  <si>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</si>
  <si>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</si>
  <si>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</si>
  <si>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</si>
  <si>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</si>
  <si>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</si>
  <si>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</si>
  <si>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</si>
  <si>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</si>
  <si>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</si>
  <si>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</si>
  <si>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</si>
  <si>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</si>
  <si>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</si>
  <si>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</si>
  <si>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</si>
  <si>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</si>
  <si>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</si>
  <si>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</si>
  <si>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</si>
  <si>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</si>
  <si>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</si>
  <si>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</si>
  <si>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</si>
  <si>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</si>
  <si>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</si>
  <si>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</si>
  <si>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</si>
  <si>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</si>
  <si>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</si>
  <si>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</si>
  <si>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</si>
  <si>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</si>
  <si>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</si>
  <si>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</si>
  <si>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</si>
  <si>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</si>
  <si>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</si>
  <si>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</si>
  <si>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</si>
  <si>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</si>
  <si>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</si>
  <si>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</si>
  <si>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</si>
  <si>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</si>
  <si>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</si>
  <si>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</si>
  <si>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</si>
  <si>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</si>
  <si>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</si>
  <si>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</si>
  <si>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</si>
  <si>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</si>
  <si>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</si>
  <si>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</si>
  <si>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</si>
  <si>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</si>
  <si>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</si>
  <si>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</si>
  <si>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</si>
  <si>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</si>
  <si>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</si>
  <si>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</si>
  <si>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</si>
  <si>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</si>
  <si>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</si>
  <si>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</si>
  <si>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</si>
  <si>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</si>
  <si>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</si>
  <si>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</si>
  <si>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</si>
  <si>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</si>
  <si>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</si>
  <si>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</si>
  <si>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</si>
  <si>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</si>
  <si>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</si>
  <si>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</si>
  <si>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</si>
  <si>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</si>
  <si>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</si>
  <si>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</si>
  <si>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</si>
  <si>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</si>
  <si>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</si>
  <si>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</si>
  <si>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</si>
  <si>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</si>
  <si>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</si>
  <si>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</si>
  <si>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</si>
  <si>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</si>
  <si>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</si>
  <si>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</si>
  <si>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</si>
  <si>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</si>
  <si>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</si>
  <si>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</si>
  <si>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</si>
  <si>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</si>
  <si>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</si>
  <si>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</si>
  <si>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</si>
  <si>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</si>
  <si>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</si>
  <si>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</si>
  <si>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</si>
  <si>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</si>
  <si>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</si>
  <si>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</si>
  <si>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</si>
  <si>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</si>
  <si>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</si>
  <si>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</si>
  <si>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</si>
  <si>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</si>
  <si>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</si>
  <si>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</si>
  <si>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</si>
  <si>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</si>
  <si>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</si>
  <si>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</si>
  <si>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</si>
  <si>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</si>
  <si>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</si>
  <si>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</si>
  <si>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</si>
  <si>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</si>
  <si>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</si>
  <si>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</si>
  <si>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</si>
  <si>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</si>
  <si>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</si>
  <si>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</si>
  <si>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</si>
  <si>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</si>
  <si>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</si>
  <si>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</si>
  <si>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</si>
  <si>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</si>
  <si>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</si>
  <si>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</si>
  <si>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</si>
  <si>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</si>
  <si>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</si>
  <si>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</si>
  <si>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</si>
  <si>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</si>
  <si>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</si>
  <si>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</si>
  <si>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</si>
  <si>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</si>
  <si>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</si>
  <si>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</si>
  <si>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</si>
  <si>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</si>
  <si>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</si>
  <si>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</si>
  <si>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</si>
  <si>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</si>
  <si>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</si>
  <si>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</si>
  <si>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</si>
  <si>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</si>
  <si>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</si>
  <si>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</si>
  <si>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</si>
  <si>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</si>
  <si>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</si>
  <si>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</si>
  <si>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</si>
  <si>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</si>
  <si>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</si>
  <si>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</si>
  <si>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</si>
  <si>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</si>
  <si>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</si>
  <si>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</si>
  <si>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</si>
  <si>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</si>
  <si>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</si>
  <si>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</si>
  <si>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</si>
  <si>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</si>
  <si>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</si>
  <si>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</si>
  <si>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</si>
  <si>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</si>
  <si>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</si>
  <si>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</si>
  <si>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</si>
  <si>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</si>
  <si>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</si>
  <si>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</si>
  <si>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</si>
  <si>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</si>
  <si>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</si>
  <si>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</si>
  <si>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</si>
  <si>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</si>
  <si>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</si>
  <si>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</si>
  <si>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</si>
  <si>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</si>
  <si>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</si>
  <si>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</si>
  <si>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</si>
  <si>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</si>
  <si>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</si>
  <si>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</si>
  <si>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</si>
  <si>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</si>
  <si>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</si>
  <si>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</si>
  <si>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</si>
  <si>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</si>
  <si>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</si>
  <si>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</si>
  <si>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</si>
  <si>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</si>
  <si>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</si>
  <si>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</si>
  <si>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</si>
  <si>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</si>
  <si>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</si>
  <si>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</si>
  <si>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</si>
  <si>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</si>
  <si>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</si>
  <si>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</si>
  <si>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</si>
  <si>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</si>
  <si>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</si>
  <si>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</si>
  <si>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</si>
  <si>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</si>
  <si>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</si>
  <si>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</si>
  <si>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</si>
  <si>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</si>
  <si>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</si>
  <si>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</si>
  <si>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</si>
  <si>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</si>
  <si>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</si>
  <si>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</si>
  <si>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</si>
  <si>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</si>
  <si>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</si>
  <si>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</si>
  <si>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</si>
  <si>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</si>
  <si>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</si>
  <si>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</si>
  <si>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</si>
  <si>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</si>
  <si>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</si>
  <si>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</si>
  <si>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</si>
  <si>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</si>
  <si>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</si>
  <si>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</si>
  <si>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</si>
  <si>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</si>
  <si>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</si>
  <si>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</si>
  <si>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</si>
  <si>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</si>
  <si>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</si>
  <si>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</si>
  <si>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</si>
  <si>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</si>
  <si>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</si>
  <si>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</si>
  <si>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</si>
  <si>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</si>
  <si>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</si>
  <si>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</si>
  <si>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</si>
  <si>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</si>
  <si>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</si>
  <si>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</si>
  <si>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</si>
  <si>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</si>
  <si>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</si>
  <si>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</si>
  <si>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</si>
  <si>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</si>
  <si>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</si>
  <si>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</si>
  <si>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</si>
  <si>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</si>
  <si>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</si>
  <si>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</si>
  <si>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</si>
  <si>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</si>
  <si>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</si>
  <si>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</si>
  <si>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</si>
  <si>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</si>
  <si>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</si>
  <si>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</si>
  <si>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</si>
  <si>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</si>
  <si>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</si>
  <si>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</si>
  <si>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</si>
  <si>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</si>
  <si>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</si>
  <si>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</si>
  <si>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</si>
  <si>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</si>
  <si>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</si>
  <si>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</si>
  <si>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</si>
  <si>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</si>
  <si>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</si>
  <si>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</si>
  <si>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</si>
  <si>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</si>
  <si>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</si>
  <si>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</si>
  <si>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</si>
  <si>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</si>
  <si>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</si>
  <si>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</si>
  <si>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</si>
  <si>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</si>
  <si>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</si>
  <si>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</si>
  <si>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</si>
  <si>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</si>
  <si>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</si>
  <si>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</si>
  <si>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</si>
  <si>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</si>
  <si>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</si>
  <si>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</si>
  <si>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</si>
  <si>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</si>
  <si>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</si>
  <si>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</si>
  <si>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</si>
  <si>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</si>
  <si>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</si>
  <si>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</si>
  <si>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</si>
  <si>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</si>
  <si>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</si>
  <si>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</si>
  <si>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</si>
  <si>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</si>
  <si>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</si>
  <si>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</si>
  <si>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</si>
  <si>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</si>
  <si>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</si>
  <si>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</si>
  <si>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</si>
  <si>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</si>
  <si>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</si>
  <si>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</si>
  <si>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</si>
  <si>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</si>
  <si>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</si>
  <si>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</si>
  <si>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</si>
  <si>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</si>
  <si>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</si>
  <si>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</si>
  <si>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</si>
  <si>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</si>
  <si>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</si>
  <si>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</si>
  <si>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</si>
  <si>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</si>
  <si>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</si>
  <si>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</si>
  <si>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</si>
  <si>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</si>
  <si>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</si>
  <si>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</si>
  <si>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</si>
  <si>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</si>
  <si>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</si>
  <si>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</si>
  <si>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</si>
  <si>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</si>
  <si>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</si>
  <si>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</si>
  <si>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</si>
  <si>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</si>
  <si>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</si>
  <si>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</si>
  <si>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</si>
  <si>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</si>
  <si>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</si>
  <si>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</si>
  <si>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</si>
  <si>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</si>
  <si>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</si>
  <si>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</si>
  <si>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</si>
  <si>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</si>
  <si>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</si>
  <si>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</si>
  <si>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</si>
  <si>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</si>
  <si>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</si>
  <si>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</si>
  <si>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</si>
  <si>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</si>
  <si>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</si>
  <si>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</si>
  <si>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</si>
  <si>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</si>
  <si>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</si>
  <si>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</si>
  <si>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</si>
  <si>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</si>
  <si>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</si>
  <si>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</si>
  <si>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</si>
  <si>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</si>
  <si>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</si>
  <si>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</si>
  <si>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</si>
  <si>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</si>
  <si>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</si>
  <si>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</si>
  <si>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</si>
  <si>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</si>
  <si>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</si>
  <si>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</si>
  <si>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</si>
  <si>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</si>
  <si>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</si>
  <si>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</si>
  <si>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</si>
  <si>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</si>
  <si>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</si>
  <si>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</si>
  <si>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</si>
  <si>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</si>
  <si>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</si>
  <si>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</si>
  <si>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</si>
  <si>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</si>
  <si>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</si>
  <si>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</si>
  <si>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</si>
  <si>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</si>
  <si>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</si>
  <si>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</si>
  <si>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</si>
  <si>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</si>
  <si>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</si>
  <si>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</si>
  <si>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</si>
  <si>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</si>
  <si>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</si>
  <si>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</si>
  <si>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</si>
  <si>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</si>
  <si>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</si>
  <si>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</si>
  <si>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</si>
  <si>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</si>
  <si>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</si>
  <si>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</si>
  <si>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</si>
  <si>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</si>
  <si>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</si>
  <si>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</si>
  <si>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</si>
  <si>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</si>
  <si>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</si>
  <si>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</si>
  <si>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</si>
  <si>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</si>
  <si>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</si>
  <si>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</si>
  <si>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</si>
  <si>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</si>
  <si>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</si>
  <si>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</si>
  <si>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</si>
  <si>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</si>
  <si>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</si>
  <si>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</si>
  <si>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</si>
  <si>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</si>
  <si>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</si>
  <si>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</si>
  <si>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</si>
  <si>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</si>
  <si>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</si>
  <si>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</si>
  <si>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</si>
  <si>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</si>
  <si>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</si>
  <si>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</si>
  <si>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</si>
  <si>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</si>
  <si>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</si>
  <si>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</si>
  <si>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</si>
  <si>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</si>
  <si>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</si>
  <si>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</si>
  <si>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</si>
  <si>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</si>
  <si>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</si>
  <si>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</si>
  <si>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</si>
  <si>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</si>
  <si>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</si>
  <si>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</si>
  <si>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</si>
  <si>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</si>
  <si>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</si>
  <si>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</si>
  <si>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</si>
  <si>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</si>
  <si>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</si>
  <si>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</si>
  <si>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</si>
  <si>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</si>
  <si>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</si>
  <si>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</si>
  <si>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</si>
  <si>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</si>
  <si>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</si>
  <si>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</si>
  <si>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</si>
  <si>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</si>
  <si>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</si>
  <si>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</si>
  <si>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</si>
  <si>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</si>
  <si>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</si>
  <si>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</si>
  <si>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</si>
  <si>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</si>
  <si>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</si>
  <si>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</si>
  <si>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</si>
  <si>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</si>
  <si>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</si>
  <si>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</si>
  <si>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</si>
  <si>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</si>
  <si>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</si>
  <si>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</si>
  <si>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</si>
  <si>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</si>
  <si>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</si>
  <si>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</si>
  <si>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</si>
  <si>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</si>
  <si>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</si>
  <si>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</si>
  <si>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</si>
  <si>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</si>
  <si>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</si>
  <si>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</si>
  <si>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</si>
  <si>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</si>
  <si>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</si>
  <si>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</si>
  <si>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</si>
  <si>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</si>
  <si>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</si>
  <si>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</si>
  <si>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</si>
  <si>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</si>
  <si>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</si>
  <si>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</si>
  <si>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</si>
  <si>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</si>
  <si>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</si>
  <si>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</si>
  <si>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</si>
  <si>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</si>
  <si>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</si>
  <si>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</si>
  <si>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</si>
  <si>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</si>
  <si>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</si>
  <si>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</si>
  <si>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</si>
  <si>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</si>
  <si>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</si>
  <si>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</si>
  <si>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</si>
  <si>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</si>
  <si>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</si>
  <si>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</si>
  <si>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</si>
  <si>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</si>
  <si>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</si>
  <si>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</si>
  <si>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</si>
  <si>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</si>
  <si>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</si>
  <si>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</si>
  <si>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</si>
  <si>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</si>
  <si>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</si>
  <si>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</si>
  <si>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</si>
  <si>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</si>
  <si>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</si>
  <si>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</si>
  <si>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</si>
  <si>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</si>
  <si>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</si>
  <si>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</si>
  <si>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</si>
  <si>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</si>
  <si>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</si>
  <si>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</si>
  <si>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</si>
  <si>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</si>
  <si>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</si>
  <si>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</si>
  <si>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</si>
  <si>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</si>
  <si>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</si>
  <si>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</si>
  <si>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</si>
  <si>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</si>
  <si>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</si>
  <si>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</si>
  <si>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</si>
  <si>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</si>
  <si>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</si>
  <si>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</si>
  <si>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</si>
  <si>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</si>
  <si>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</si>
  <si>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</si>
  <si>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</si>
  <si>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</si>
  <si>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</si>
  <si>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</si>
  <si>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</si>
  <si>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</si>
  <si>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</si>
  <si>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</si>
  <si>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</si>
  <si>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</si>
  <si>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</si>
  <si>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</si>
  <si>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</si>
  <si>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</si>
  <si>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</si>
  <si>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</si>
  <si>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</si>
  <si>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</si>
  <si>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</si>
  <si>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</si>
  <si>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</si>
  <si>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</si>
  <si>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</si>
  <si>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</si>
  <si>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</si>
  <si>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</si>
  <si>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</si>
  <si>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</si>
  <si>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</si>
  <si>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</si>
  <si>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</si>
  <si>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</si>
  <si>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</si>
  <si>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</si>
  <si>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</si>
  <si>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</si>
  <si>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</si>
  <si>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</si>
  <si>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</si>
  <si>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</si>
  <si>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</si>
  <si>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</si>
  <si>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</si>
  <si>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</si>
  <si>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</si>
  <si>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</si>
  <si>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</si>
  <si>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</si>
  <si>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</si>
  <si>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</si>
  <si>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</si>
  <si>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</si>
  <si>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</si>
  <si>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</si>
  <si>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</si>
  <si>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</si>
  <si>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</si>
  <si>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</si>
  <si>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</si>
  <si>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</si>
  <si>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</si>
  <si>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</si>
  <si>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</si>
  <si>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</si>
  <si>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</si>
  <si>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</si>
  <si>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</si>
  <si>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</si>
  <si>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</si>
  <si>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</si>
  <si>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</si>
  <si>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</si>
  <si>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</si>
  <si>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</si>
  <si>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</si>
  <si>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</si>
  <si>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</si>
  <si>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</si>
  <si>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</si>
  <si>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</si>
  <si>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</si>
  <si>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</si>
  <si>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</si>
  <si>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</si>
  <si>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</si>
  <si>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</si>
  <si>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</si>
  <si>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</si>
  <si>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</si>
  <si>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</si>
  <si>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</si>
  <si>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</si>
  <si>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</si>
  <si>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</si>
  <si>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</si>
  <si>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</si>
  <si>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</si>
  <si>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</si>
  <si>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</si>
  <si>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</si>
  <si>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</si>
  <si>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</si>
  <si>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</si>
  <si>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</si>
  <si>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</si>
  <si>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</si>
  <si>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</si>
  <si>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</si>
  <si>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</si>
  <si>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</si>
  <si>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</si>
  <si>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</si>
  <si>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</si>
  <si>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</si>
  <si>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</si>
  <si>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</si>
  <si>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</si>
  <si>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</si>
  <si>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</si>
  <si>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</si>
  <si>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</si>
  <si>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</si>
  <si>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</si>
  <si>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</si>
  <si>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</si>
  <si>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</si>
  <si>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</si>
  <si>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</si>
  <si>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</si>
  <si>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</si>
  <si>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</si>
  <si>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</si>
  <si>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</si>
  <si>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</si>
  <si>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</si>
  <si>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</si>
  <si>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</si>
  <si>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</si>
  <si>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</si>
  <si>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</si>
  <si>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</si>
  <si>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</si>
  <si>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</si>
  <si>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</si>
  <si>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</si>
  <si>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</si>
  <si>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</si>
  <si>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</si>
  <si>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</si>
  <si>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</si>
  <si>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</si>
  <si>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</si>
  <si>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</si>
  <si>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</si>
  <si>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</si>
  <si>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</si>
  <si>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</si>
  <si>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</si>
  <si>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</si>
  <si>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</si>
  <si>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</si>
  <si>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</si>
  <si>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</si>
  <si>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</si>
  <si>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</si>
  <si>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</si>
  <si>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</si>
  <si>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</si>
  <si>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</si>
  <si>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</si>
  <si>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</si>
  <si>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</si>
  <si>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</si>
  <si>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</si>
  <si>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</si>
  <si>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</si>
  <si>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</si>
  <si>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</si>
  <si>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</si>
  <si>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</si>
  <si>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</si>
  <si>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</si>
  <si>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</si>
  <si>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</si>
  <si>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</si>
  <si>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</si>
  <si>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</si>
  <si>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</si>
  <si>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</si>
  <si>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</si>
  <si>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</si>
  <si>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</si>
  <si>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</si>
  <si>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</si>
  <si>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</si>
  <si>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</si>
  <si>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</si>
  <si>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</si>
  <si>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</si>
  <si>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</si>
  <si>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</si>
  <si>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</si>
  <si>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</si>
  <si>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</si>
  <si>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</si>
  <si>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</si>
  <si>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</si>
  <si>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</si>
  <si>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</si>
  <si>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</si>
  <si>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</si>
  <si>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</si>
  <si>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</si>
  <si>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</si>
  <si>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</si>
  <si>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</si>
  <si>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</si>
  <si>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</si>
  <si>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</si>
  <si>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</si>
  <si>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</si>
  <si>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</si>
  <si>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</si>
  <si>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</si>
  <si>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</si>
  <si>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</si>
  <si>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</si>
  <si>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</si>
  <si>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</si>
  <si>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</si>
  <si>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</si>
  <si>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</si>
  <si>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</si>
  <si>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</si>
  <si>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</si>
  <si>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</si>
  <si>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</si>
  <si>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</si>
  <si>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</si>
  <si>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</si>
  <si>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</si>
  <si>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</si>
  <si>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</si>
  <si>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</si>
  <si>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</si>
  <si>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</si>
  <si>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</si>
  <si>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</si>
  <si>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</si>
  <si>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</si>
  <si>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</si>
  <si>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</si>
  <si>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</si>
  <si>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</si>
  <si>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</si>
  <si>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</si>
  <si>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</si>
  <si>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</si>
  <si>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</si>
  <si>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</si>
  <si>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</si>
  <si>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</si>
  <si>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</si>
  <si>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</si>
  <si>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</si>
  <si>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</si>
  <si>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</si>
  <si>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</si>
  <si>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</si>
  <si>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</si>
  <si>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</si>
  <si>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</si>
  <si>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</si>
  <si>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</si>
  <si>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</si>
  <si>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</si>
  <si>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</si>
  <si>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</si>
  <si>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</si>
  <si>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</si>
  <si>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</si>
  <si>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</si>
  <si>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</si>
  <si>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</si>
  <si>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</si>
  <si>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</si>
  <si>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</si>
  <si>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</si>
  <si>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</si>
  <si>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</si>
  <si>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</si>
  <si>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</si>
  <si>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</si>
  <si>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</si>
  <si>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</si>
  <si>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</si>
  <si>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</si>
  <si>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</si>
  <si>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</si>
  <si>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</si>
  <si>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</si>
  <si>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</si>
  <si>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</si>
  <si>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</si>
  <si>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</si>
  <si>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</si>
  <si>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</si>
  <si>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</si>
  <si>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</si>
  <si>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</si>
  <si>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</si>
  <si>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</si>
  <si>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</si>
  <si>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</si>
  <si>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</si>
  <si>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</si>
  <si>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</si>
  <si>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</si>
  <si>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</si>
  <si>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</si>
  <si>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</si>
  <si>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</si>
  <si>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</si>
  <si>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</si>
  <si>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</si>
  <si>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</si>
  <si>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</si>
  <si>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</si>
  <si>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</si>
  <si>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</si>
  <si>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</si>
  <si>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</si>
  <si>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</si>
  <si>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</si>
  <si>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</si>
  <si>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</si>
  <si>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</si>
  <si>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</si>
  <si>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</si>
  <si>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</si>
  <si>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</si>
  <si>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</si>
  <si>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</si>
  <si>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</si>
  <si>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</si>
  <si>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</si>
  <si>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</si>
  <si>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</si>
  <si>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</si>
  <si>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</si>
  <si>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</si>
  <si>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</si>
  <si>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</si>
  <si>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</si>
  <si>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</si>
  <si>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</si>
  <si>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</si>
  <si>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</si>
  <si>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</si>
  <si>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</si>
  <si>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</si>
  <si>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</si>
  <si>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</si>
  <si>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</si>
  <si>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</si>
  <si>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</si>
  <si>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</si>
  <si>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</si>
  <si>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</si>
  <si>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</si>
  <si>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</si>
  <si>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</si>
  <si>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</si>
  <si>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</si>
  <si>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</si>
  <si>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</si>
  <si>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</si>
  <si>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</si>
  <si>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</si>
  <si>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</si>
  <si>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</si>
  <si>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</si>
  <si>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</si>
  <si>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</si>
  <si>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</si>
  <si>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</si>
  <si>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</si>
  <si>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</si>
  <si>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</si>
  <si>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</si>
  <si>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</si>
  <si>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</si>
  <si>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</si>
  <si>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</si>
  <si>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</si>
  <si>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</si>
  <si>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</si>
  <si>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</si>
  <si>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</si>
  <si>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</si>
  <si>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</si>
  <si>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</si>
  <si>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</si>
  <si>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</si>
  <si>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</si>
  <si>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</si>
  <si>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</si>
  <si>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</si>
  <si>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</si>
  <si>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</si>
  <si>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</si>
  <si>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</si>
  <si>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</si>
  <si>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</si>
  <si>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</si>
  <si>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</si>
  <si>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</si>
  <si>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</si>
  <si>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</si>
  <si>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</si>
  <si>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</si>
  <si>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</si>
  <si>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</si>
  <si>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</si>
  <si>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</si>
  <si>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</si>
  <si>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</si>
  <si>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</si>
  <si>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</si>
  <si>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</si>
  <si>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</si>
  <si>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</si>
  <si>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</si>
  <si>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</si>
  <si>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</si>
  <si>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</si>
  <si>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</si>
  <si>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</si>
  <si>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</si>
  <si>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</si>
  <si>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</si>
  <si>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</si>
  <si>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</si>
  <si>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</si>
  <si>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</si>
  <si>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</si>
  <si>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</si>
  <si>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</si>
  <si>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</si>
  <si>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</si>
  <si>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</si>
  <si>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</si>
  <si>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</si>
  <si>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</si>
  <si>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</si>
  <si>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</si>
  <si>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</si>
  <si>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</si>
  <si>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</si>
  <si>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</si>
  <si>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</si>
  <si>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</si>
  <si>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</si>
  <si>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</si>
  <si>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</si>
  <si>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</si>
  <si>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</si>
  <si>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</si>
  <si>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</si>
  <si>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</si>
  <si>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</si>
  <si>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</si>
  <si>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</si>
  <si>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</si>
  <si>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</si>
  <si>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</si>
  <si>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</si>
  <si>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</si>
  <si>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</si>
  <si>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</si>
  <si>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</si>
  <si>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</si>
  <si>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</si>
  <si>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</si>
  <si>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</si>
  <si>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</si>
  <si>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</si>
  <si>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</si>
  <si>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</si>
  <si>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</si>
  <si>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</si>
  <si>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</si>
  <si>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</si>
  <si>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</si>
  <si>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</si>
  <si>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</si>
  <si>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</si>
  <si>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</si>
  <si>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</si>
  <si>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</si>
  <si>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</si>
  <si>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</si>
  <si>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</si>
  <si>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</si>
  <si>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</si>
  <si>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</si>
  <si>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</si>
  <si>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</si>
  <si>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</si>
  <si>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</si>
  <si>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</si>
  <si>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</si>
  <si>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</si>
  <si>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</si>
  <si>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</si>
  <si>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</si>
  <si>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</si>
  <si>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</si>
  <si>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</si>
  <si>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</si>
  <si>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</si>
  <si>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</si>
  <si>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</si>
  <si>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</si>
  <si>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</si>
  <si>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</si>
  <si>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</si>
  <si>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</si>
  <si>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</si>
  <si>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</si>
  <si>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</si>
  <si>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</si>
  <si>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</si>
  <si>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</si>
  <si>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</si>
  <si>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</si>
  <si>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</si>
  <si>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</si>
  <si>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</si>
  <si>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</si>
  <si>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</si>
  <si>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</si>
  <si>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</si>
  <si>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</si>
  <si>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</si>
  <si>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</si>
  <si>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</si>
  <si>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</si>
  <si>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</si>
  <si>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</si>
  <si>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</si>
  <si>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</si>
  <si>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</si>
  <si>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</si>
  <si>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</si>
  <si>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</si>
  <si>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</si>
  <si>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</si>
  <si>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</si>
  <si>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</si>
  <si>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</si>
  <si>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</si>
  <si>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</si>
  <si>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</si>
  <si>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</si>
  <si>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</si>
  <si>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</si>
  <si>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</si>
  <si>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</si>
  <si>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</si>
  <si>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</si>
  <si>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</si>
  <si>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</si>
  <si>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</si>
  <si>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</si>
  <si>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</si>
  <si>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</si>
  <si>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</si>
  <si>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</si>
  <si>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</si>
  <si>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</si>
  <si>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</si>
  <si>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</si>
  <si>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</si>
  <si>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</si>
  <si>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</si>
  <si>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</si>
  <si>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</si>
  <si>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</si>
  <si>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</si>
  <si>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</si>
  <si>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</si>
  <si>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</si>
  <si>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</si>
  <si>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</si>
  <si>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</si>
  <si>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</si>
  <si>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</si>
  <si>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</si>
  <si>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</si>
  <si>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</si>
  <si>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</si>
  <si>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</si>
  <si>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</si>
  <si>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</si>
  <si>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</si>
  <si>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</si>
  <si>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</si>
  <si>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</si>
  <si>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</si>
  <si>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</si>
  <si>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</si>
  <si>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</si>
  <si>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</si>
  <si>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</si>
  <si>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</si>
  <si>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</si>
  <si>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</si>
  <si>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</si>
  <si>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</si>
  <si>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</si>
  <si>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</si>
  <si>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</si>
  <si>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</si>
  <si>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</si>
  <si>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</si>
  <si>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</si>
  <si>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</si>
  <si>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</si>
  <si>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</si>
  <si>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</si>
  <si>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</si>
  <si>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</si>
  <si>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</si>
  <si>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</si>
  <si>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</si>
  <si>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</si>
  <si>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</si>
  <si>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</si>
  <si>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</si>
  <si>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</si>
  <si>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</si>
  <si>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</si>
  <si>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</si>
  <si>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</si>
  <si>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</si>
  <si>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</si>
  <si>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</si>
  <si>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</si>
  <si>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</si>
  <si>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</si>
  <si>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</si>
  <si>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</si>
  <si>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</si>
  <si>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</si>
  <si>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</si>
  <si>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</si>
  <si>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</si>
  <si>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</si>
  <si>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</si>
  <si>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</si>
  <si>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</si>
  <si>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</si>
  <si>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</si>
  <si>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</si>
  <si>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</si>
  <si>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</si>
  <si>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</si>
  <si>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</si>
  <si>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</si>
  <si>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</si>
  <si>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</si>
  <si>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</si>
  <si>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</si>
  <si>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</si>
  <si>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</si>
  <si>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</si>
  <si>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</si>
  <si>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</si>
  <si>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</si>
  <si>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</si>
  <si>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</si>
  <si>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</si>
  <si>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</si>
  <si>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</si>
  <si>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</si>
  <si>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</si>
  <si>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</si>
  <si>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</si>
  <si>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</si>
  <si>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</si>
  <si>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</si>
  <si>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</si>
  <si>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</si>
  <si>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</si>
  <si>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</si>
  <si>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</si>
  <si>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</si>
  <si>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</si>
  <si>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</si>
  <si>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</si>
  <si>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</si>
  <si>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</si>
  <si>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</si>
  <si>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</si>
  <si>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</si>
  <si>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</si>
  <si>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</si>
  <si>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</si>
  <si>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</si>
  <si>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</si>
  <si>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</si>
  <si>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</si>
  <si>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</si>
  <si>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</si>
  <si>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</si>
  <si>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</si>
  <si>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</si>
  <si>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</si>
  <si>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</si>
  <si>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</si>
  <si>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</si>
  <si>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</si>
  <si>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</si>
  <si>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</si>
  <si>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</si>
  <si>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</si>
  <si>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</si>
  <si>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</si>
  <si>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</si>
  <si>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</si>
  <si>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</si>
  <si>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</si>
  <si>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</si>
  <si>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</si>
  <si>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</si>
  <si>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</si>
  <si>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</si>
  <si>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</si>
  <si>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</si>
  <si>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</si>
  <si>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</si>
  <si>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</si>
  <si>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</si>
  <si>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</si>
  <si>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</si>
  <si>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</si>
  <si>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</si>
  <si>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</si>
  <si>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</si>
  <si>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</si>
  <si>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</si>
  <si>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</si>
  <si>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</si>
  <si>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</si>
  <si>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</si>
  <si>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</si>
  <si>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</si>
  <si>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</si>
  <si>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</si>
  <si>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</si>
  <si>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</si>
  <si>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</si>
  <si>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</si>
  <si>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</si>
  <si>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</si>
  <si>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</si>
  <si>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</si>
  <si>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</si>
  <si>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</si>
  <si>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</si>
  <si>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</si>
  <si>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</si>
  <si>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</si>
  <si>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</si>
  <si>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</si>
  <si>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</si>
  <si>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</si>
  <si>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</si>
  <si>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</si>
  <si>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</si>
  <si>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</si>
  <si>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</si>
  <si>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</si>
  <si>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</si>
  <si>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</si>
  <si>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</si>
  <si>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</si>
  <si>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</si>
  <si>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</si>
  <si>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</si>
  <si>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</si>
  <si>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</si>
  <si>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</si>
  <si>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</si>
  <si>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</si>
  <si>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</si>
  <si>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</si>
  <si>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</si>
  <si>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</si>
  <si>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</si>
  <si>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</si>
  <si>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</si>
  <si>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</si>
  <si>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</si>
  <si>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</si>
  <si>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</si>
  <si>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</si>
  <si>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</si>
  <si>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</si>
  <si>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</si>
  <si>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</si>
  <si>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</si>
  <si>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</si>
  <si>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</si>
  <si>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</si>
  <si>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</si>
  <si>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</si>
  <si>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</si>
  <si>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</si>
  <si>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</si>
  <si>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</si>
  <si>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</si>
  <si>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</si>
  <si>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</si>
  <si>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</si>
  <si>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</si>
  <si>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</si>
  <si>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</si>
  <si>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</si>
  <si>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</si>
  <si>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</si>
  <si>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</si>
  <si>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</si>
  <si>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</si>
  <si>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</si>
  <si>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</si>
  <si>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</si>
  <si>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</si>
  <si>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</si>
  <si>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</si>
  <si>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</si>
  <si>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</si>
  <si>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</si>
  <si>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</si>
  <si>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</si>
  <si>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</si>
  <si>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</si>
  <si>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</si>
  <si>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</si>
  <si>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</si>
  <si>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</si>
  <si>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</si>
  <si>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</si>
  <si>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</si>
  <si>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</si>
  <si>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</si>
  <si>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</si>
  <si>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</si>
  <si>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</si>
  <si>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</si>
  <si>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</si>
  <si>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</si>
  <si>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</si>
  <si>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</si>
  <si>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</si>
  <si>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</si>
  <si>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</si>
  <si>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</si>
  <si>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</si>
  <si>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</si>
  <si>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</si>
  <si>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</si>
  <si>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</si>
  <si>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</si>
  <si>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</si>
  <si>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</si>
  <si>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</si>
  <si>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</si>
  <si>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</si>
  <si>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</si>
  <si>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</si>
  <si>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</si>
  <si>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</si>
  <si>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</si>
  <si>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</si>
  <si>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</si>
  <si>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</si>
  <si>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</si>
  <si>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</si>
  <si>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</si>
  <si>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</si>
  <si>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</si>
  <si>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</si>
  <si>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</si>
  <si>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</si>
  <si>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</si>
  <si>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</si>
  <si>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</si>
  <si>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</si>
  <si>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</si>
  <si>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</si>
  <si>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</si>
  <si>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</si>
  <si>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</si>
  <si>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</si>
  <si>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</si>
  <si>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</si>
  <si>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</si>
  <si>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</si>
  <si>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</si>
  <si>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</si>
  <si>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</si>
  <si>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</si>
  <si>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</si>
  <si>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</si>
  <si>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</si>
  <si>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</si>
  <si>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</si>
  <si>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</si>
  <si>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</si>
  <si>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</si>
  <si>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</si>
  <si>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</si>
  <si>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</si>
  <si>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</si>
  <si>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</si>
  <si>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</si>
  <si>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</si>
  <si>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</si>
  <si>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</si>
  <si>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</si>
  <si>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</si>
  <si>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</si>
  <si>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</si>
  <si>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</si>
  <si>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</si>
  <si>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</si>
  <si>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</si>
  <si>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</si>
  <si>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</si>
  <si>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</si>
  <si>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</si>
  <si>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</si>
  <si>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</si>
  <si>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</si>
  <si>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</si>
  <si>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</si>
  <si>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</si>
  <si>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</si>
  <si>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</si>
  <si>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</si>
  <si>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</si>
  <si>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</si>
  <si>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</si>
  <si>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</si>
  <si>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</si>
  <si>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</si>
  <si>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</si>
  <si>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</si>
  <si>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</si>
  <si>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</si>
  <si>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</si>
  <si>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</si>
  <si>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</si>
  <si>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</si>
  <si>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</si>
  <si>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</si>
  <si>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</si>
  <si>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</si>
  <si>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</si>
  <si>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</si>
  <si>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</si>
  <si>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</si>
  <si>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</si>
  <si>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</si>
  <si>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</si>
  <si>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</si>
  <si>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</si>
  <si>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</si>
  <si>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</si>
  <si>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</si>
  <si>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</si>
  <si>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</si>
  <si>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</si>
  <si>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</si>
  <si>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</si>
  <si>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</si>
  <si>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</si>
  <si>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</si>
  <si>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</si>
  <si>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</si>
  <si>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</si>
  <si>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</si>
  <si>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</si>
  <si>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</si>
  <si>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</si>
  <si>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</si>
  <si>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</si>
  <si>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</si>
  <si>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</si>
  <si>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</si>
  <si>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</si>
  <si>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</si>
  <si>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</si>
  <si>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</si>
  <si>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</si>
  <si>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</si>
  <si>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</si>
  <si>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</si>
  <si>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</si>
  <si>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</si>
  <si>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</si>
  <si>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</si>
  <si>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</si>
  <si>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</si>
  <si>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</si>
  <si>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</si>
  <si>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</si>
  <si>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</si>
  <si>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</si>
  <si>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</si>
  <si>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</si>
  <si>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</si>
  <si>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</si>
  <si>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</si>
  <si>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</si>
  <si>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</si>
  <si>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</si>
  <si>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</si>
  <si>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</si>
  <si>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</si>
  <si>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</si>
  <si>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</si>
  <si>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</si>
  <si>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</si>
  <si>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</si>
  <si>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</si>
  <si>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</si>
  <si>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</si>
  <si>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</si>
  <si>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</si>
  <si>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</si>
  <si>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</si>
  <si>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</si>
  <si>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</si>
  <si>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</si>
  <si>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</si>
  <si>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</si>
  <si>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</si>
  <si>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</si>
  <si>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</si>
  <si>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</si>
  <si>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</si>
  <si>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</si>
  <si>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</si>
  <si>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</si>
  <si>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</si>
  <si>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</si>
  <si>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</si>
  <si>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</si>
  <si>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</si>
  <si>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</si>
  <si>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</si>
  <si>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</si>
  <si>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</si>
  <si>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</si>
  <si>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</si>
  <si>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</si>
  <si>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</si>
  <si>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</si>
  <si>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</si>
  <si>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</si>
  <si>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</si>
  <si>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</si>
  <si>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</si>
  <si>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</si>
  <si>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</si>
  <si>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</si>
  <si>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</si>
  <si>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</si>
  <si>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</si>
  <si>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</si>
  <si>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</si>
  <si>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</si>
  <si>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</si>
  <si>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</si>
  <si>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</si>
  <si>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</si>
  <si>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</si>
  <si>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</si>
  <si>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</si>
  <si>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</si>
  <si>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</si>
  <si>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</si>
  <si>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</si>
  <si>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</si>
  <si>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</si>
  <si>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</si>
  <si>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</si>
  <si>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</si>
  <si>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</si>
  <si>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</si>
  <si>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</si>
  <si>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</si>
  <si>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</si>
  <si>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</si>
  <si>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</si>
  <si>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</si>
  <si>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</si>
  <si>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</si>
  <si>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</si>
  <si>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</si>
  <si>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</si>
  <si>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</si>
  <si>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</si>
  <si>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</si>
  <si>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</si>
  <si>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</si>
  <si>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</si>
  <si>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</si>
  <si>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</si>
  <si>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</si>
  <si>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</si>
  <si>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</si>
  <si>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</si>
  <si>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</si>
  <si>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</si>
  <si>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</si>
  <si>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</si>
  <si>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</si>
  <si>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</si>
  <si>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</si>
  <si>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</si>
  <si>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</si>
  <si>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</si>
  <si>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</si>
  <si>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</si>
  <si>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</si>
  <si>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</si>
  <si>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</si>
  <si>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</si>
  <si>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</si>
  <si>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</si>
  <si>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</si>
  <si>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</si>
  <si>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</si>
  <si>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</si>
  <si>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</si>
  <si>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</si>
  <si>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</si>
  <si>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</si>
  <si>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</si>
  <si>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</si>
  <si>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</si>
  <si>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</si>
  <si>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</si>
  <si>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</si>
  <si>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</si>
  <si>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</si>
  <si>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</si>
  <si>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</si>
  <si>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</si>
  <si>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</si>
  <si>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</si>
  <si>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</si>
  <si>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</si>
  <si>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</si>
  <si>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</si>
  <si>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</si>
  <si>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</si>
  <si>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</si>
  <si>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</si>
  <si>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</si>
  <si>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</si>
  <si>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</si>
  <si>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</si>
  <si>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</si>
  <si>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</si>
  <si>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</si>
  <si>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</si>
  <si>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</si>
  <si>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</si>
  <si>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</si>
  <si>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</si>
  <si>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</si>
  <si>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</si>
  <si>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</si>
  <si>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</si>
  <si>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</si>
  <si>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</si>
  <si>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</si>
  <si>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</si>
  <si>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</si>
  <si>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</si>
  <si>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</si>
  <si>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</si>
  <si>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</si>
  <si>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</si>
  <si>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</si>
  <si>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</si>
  <si>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</si>
  <si>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</si>
  <si>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</si>
  <si>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</si>
  <si>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</si>
  <si>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</si>
  <si>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</si>
  <si>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</si>
  <si>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</si>
  <si>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</si>
  <si>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</si>
  <si>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</si>
  <si>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</si>
  <si>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</si>
  <si>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</si>
  <si>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</si>
  <si>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</si>
  <si>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</si>
  <si>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</si>
  <si>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</si>
  <si>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</si>
  <si>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</si>
  <si>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</si>
  <si>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</si>
  <si>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</si>
  <si>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</si>
  <si>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</si>
  <si>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</si>
  <si>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</si>
  <si>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</si>
  <si>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</si>
  <si>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</si>
  <si>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</si>
  <si>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</si>
  <si>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</si>
  <si>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</si>
  <si>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</si>
  <si>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</si>
  <si>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</si>
  <si>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</si>
  <si>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</si>
  <si>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</si>
  <si>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</si>
  <si>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</si>
  <si>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</si>
  <si>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</si>
  <si>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</si>
  <si>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</si>
  <si>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</si>
  <si>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</si>
  <si>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</si>
  <si>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</si>
  <si>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</si>
  <si>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</si>
  <si>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</si>
  <si>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</si>
  <si>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</si>
  <si>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</si>
  <si>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</si>
  <si>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</si>
  <si>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</si>
  <si>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</si>
  <si>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</si>
  <si>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</si>
  <si>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</si>
  <si>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</si>
  <si>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</si>
  <si>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</si>
  <si>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</si>
  <si>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</si>
  <si>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</si>
  <si>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</si>
  <si>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</si>
  <si>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</si>
  <si>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</si>
  <si>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</si>
  <si>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</si>
  <si>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</si>
  <si>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</si>
  <si>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</si>
  <si>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</si>
  <si>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</si>
  <si>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</si>
  <si>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</si>
  <si>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</si>
  <si>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</si>
  <si>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</si>
  <si>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</si>
  <si>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</si>
  <si>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</si>
  <si>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</si>
  <si>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</si>
  <si>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</si>
  <si>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</si>
  <si>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</si>
  <si>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</si>
  <si>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</si>
  <si>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</si>
  <si>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</si>
  <si>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</si>
  <si>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</si>
  <si>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</si>
  <si>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</si>
  <si>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</si>
  <si>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</si>
  <si>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</si>
  <si>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</si>
  <si>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</si>
  <si>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</si>
  <si>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</si>
  <si>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</si>
  <si>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</si>
  <si>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</si>
  <si>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</si>
  <si>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</si>
  <si>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</si>
  <si>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</si>
  <si>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</si>
  <si>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</si>
  <si>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</si>
  <si>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</si>
  <si>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</si>
  <si>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</si>
  <si>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</si>
  <si>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</si>
  <si>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</si>
  <si>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</si>
  <si>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</si>
  <si>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</si>
  <si>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</si>
  <si>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</si>
  <si>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</si>
  <si>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</si>
  <si>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</si>
  <si>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</si>
  <si>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</si>
  <si>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</si>
  <si>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</si>
  <si>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</si>
  <si>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</si>
  <si>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</si>
  <si>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</si>
  <si>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</si>
  <si>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</si>
  <si>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</si>
  <si>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</si>
  <si>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</si>
  <si>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</si>
  <si>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</si>
  <si>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</si>
  <si>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</si>
  <si>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</si>
  <si>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</si>
  <si>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</si>
  <si>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</si>
  <si>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</si>
  <si>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</si>
  <si>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</si>
  <si>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</si>
  <si>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</si>
  <si>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</si>
  <si>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</si>
  <si>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</si>
  <si>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</si>
  <si>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</si>
  <si>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</si>
  <si>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</si>
  <si>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</si>
  <si>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</si>
  <si>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</si>
  <si>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</si>
  <si>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</si>
  <si>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</si>
  <si>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</si>
  <si>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</si>
  <si>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</si>
  <si>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</si>
  <si>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</si>
  <si>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</si>
  <si>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</si>
  <si>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</si>
  <si>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</si>
  <si>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</si>
  <si>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</si>
  <si>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</si>
  <si>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</si>
  <si>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</si>
  <si>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</si>
  <si>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</si>
  <si>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</si>
  <si>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</si>
  <si>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</si>
  <si>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</si>
  <si>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</si>
  <si>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</si>
  <si>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</si>
  <si>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</si>
  <si>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</si>
  <si>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</si>
  <si>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</si>
  <si>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</si>
  <si>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</si>
  <si>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</si>
  <si>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</si>
  <si>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</si>
  <si>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</si>
  <si>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</si>
  <si>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</si>
  <si>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</si>
  <si>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</si>
  <si>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</si>
  <si>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</si>
  <si>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</si>
  <si>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</si>
  <si>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</si>
  <si>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</si>
  <si>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</si>
  <si>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</si>
  <si>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</si>
  <si>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</si>
  <si>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</si>
  <si>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</si>
  <si>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</si>
  <si>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</si>
  <si>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</si>
  <si>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</si>
  <si>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</si>
  <si>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</si>
  <si>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</si>
  <si>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</si>
  <si>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</si>
  <si>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</si>
  <si>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</si>
  <si>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</si>
  <si>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</si>
  <si>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</si>
  <si>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</si>
  <si>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</si>
  <si>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</si>
  <si>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</si>
  <si>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</si>
  <si>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</si>
  <si>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</si>
  <si>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</si>
  <si>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</si>
  <si>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</si>
  <si>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</si>
  <si>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</si>
  <si>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</si>
  <si>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</si>
  <si>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</si>
  <si>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</si>
  <si>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</si>
  <si>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</si>
  <si>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</si>
  <si>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</si>
  <si>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</si>
  <si>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</si>
  <si>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</si>
  <si>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</si>
  <si>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</si>
  <si>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</si>
  <si>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</si>
  <si>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</si>
  <si>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</si>
  <si>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</si>
  <si>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</si>
  <si>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</si>
  <si>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</si>
  <si>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</si>
  <si>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</si>
  <si>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</si>
  <si>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</si>
  <si>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</si>
  <si>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</si>
  <si>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</si>
  <si>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</si>
  <si>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</si>
  <si>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</si>
  <si>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</si>
  <si>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</si>
  <si>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</si>
  <si>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</si>
  <si>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</si>
  <si>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</si>
  <si>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</si>
  <si>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</si>
  <si>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</si>
  <si>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</si>
  <si>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</si>
  <si>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</si>
  <si>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</si>
  <si>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</si>
  <si>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</si>
  <si>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</si>
  <si>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</si>
  <si>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</si>
  <si>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</si>
  <si>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</si>
  <si>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</si>
  <si>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</si>
  <si>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</si>
  <si>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</si>
  <si>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</si>
  <si>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</si>
  <si>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</si>
  <si>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</si>
  <si>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</si>
  <si>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</si>
  <si>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</si>
  <si>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</si>
  <si>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</si>
  <si>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</si>
  <si>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</si>
  <si>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</si>
  <si>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</si>
  <si>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</si>
  <si>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</si>
  <si>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</si>
  <si>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</si>
  <si>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</si>
  <si>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</si>
  <si>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</si>
  <si>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</si>
  <si>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</si>
  <si>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</si>
  <si>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</si>
  <si>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</si>
  <si>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</si>
  <si>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</si>
  <si>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</si>
  <si>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</si>
  <si>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</si>
  <si>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</si>
  <si>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</si>
  <si>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</si>
  <si>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</si>
  <si>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</si>
  <si>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</si>
  <si>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</si>
  <si>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</si>
  <si>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</si>
  <si>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</si>
  <si>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</si>
  <si>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</si>
  <si>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</si>
  <si>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</si>
  <si>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</si>
  <si>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</si>
  <si>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</si>
  <si>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</si>
  <si>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</si>
  <si>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</si>
  <si>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</si>
  <si>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</si>
  <si>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</si>
  <si>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</si>
  <si>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</si>
  <si>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</si>
  <si>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</si>
  <si>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</si>
  <si>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</si>
  <si>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</si>
  <si>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</si>
  <si>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</si>
  <si>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</si>
  <si>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</si>
  <si>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</si>
  <si>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</si>
  <si>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</si>
  <si>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</si>
  <si>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</si>
  <si>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</si>
  <si>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</si>
  <si>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</si>
  <si>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</si>
  <si>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</si>
  <si>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</si>
  <si>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</si>
  <si>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</si>
  <si>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</si>
  <si>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</si>
  <si>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</si>
  <si>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</si>
  <si>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</si>
  <si>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</si>
  <si>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</si>
  <si>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</si>
  <si>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</si>
  <si>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</si>
  <si>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</si>
  <si>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</si>
  <si>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</si>
  <si>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</si>
  <si>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</si>
  <si>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</si>
  <si>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</si>
  <si>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</si>
  <si>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</si>
  <si>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</si>
  <si>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</si>
  <si>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</si>
  <si>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</si>
  <si>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</si>
  <si>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</si>
  <si>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</si>
  <si>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</si>
  <si>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</si>
  <si>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</si>
  <si>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</si>
  <si>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</si>
  <si>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</si>
  <si>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</si>
  <si>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</si>
  <si>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</si>
  <si>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</si>
  <si>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</si>
  <si>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</si>
  <si>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</si>
  <si>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</si>
  <si>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</si>
  <si>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</si>
  <si>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</si>
  <si>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</si>
  <si>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</si>
  <si>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</si>
  <si>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</si>
  <si>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</si>
  <si>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</si>
  <si>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</si>
  <si>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</si>
  <si>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</si>
  <si>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</si>
  <si>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</si>
  <si>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</si>
  <si>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</si>
  <si>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</si>
  <si>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</si>
  <si>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</si>
  <si>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</si>
  <si>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</si>
  <si>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</si>
  <si>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</si>
  <si>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</si>
  <si>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</si>
  <si>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</si>
  <si>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</si>
  <si>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</si>
  <si>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</si>
  <si>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</si>
  <si>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</si>
  <si>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</si>
  <si>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</si>
  <si>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</si>
  <si>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</si>
  <si>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</si>
  <si>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</si>
  <si>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</si>
  <si>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</si>
  <si>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</si>
  <si>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</si>
  <si>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</si>
  <si>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</si>
  <si>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</si>
  <si>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</si>
  <si>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</si>
  <si>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</si>
  <si>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</si>
  <si>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</si>
  <si>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</si>
  <si>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</si>
  <si>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</si>
  <si>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</si>
  <si>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</si>
  <si>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</si>
  <si>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</si>
  <si>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</si>
  <si>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</si>
  <si>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</si>
  <si>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</si>
  <si>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</si>
  <si>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</si>
  <si>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</si>
  <si>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</si>
  <si>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</si>
  <si>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</si>
  <si>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</si>
  <si>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</si>
  <si>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</si>
  <si>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</si>
  <si>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</si>
  <si>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</si>
  <si>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</si>
  <si>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</si>
  <si>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</si>
  <si>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</si>
  <si>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</si>
  <si>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</si>
  <si>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</si>
  <si>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</si>
  <si>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</si>
  <si>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</si>
  <si>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</si>
  <si>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</si>
  <si>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</si>
  <si>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</si>
  <si>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</si>
  <si>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</si>
  <si>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</si>
  <si>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</si>
  <si>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</si>
  <si>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</si>
  <si>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</si>
  <si>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</si>
  <si>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</si>
  <si>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</si>
  <si>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</si>
  <si>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</si>
  <si>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</si>
  <si>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</si>
  <si>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</si>
  <si>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</si>
  <si>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</si>
  <si>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</si>
  <si>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</si>
  <si>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</si>
  <si>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</si>
  <si>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</si>
  <si>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</si>
  <si>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</si>
  <si>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</si>
  <si>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</si>
  <si>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</si>
  <si>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</si>
  <si>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</si>
  <si>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</si>
  <si>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</si>
  <si>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</si>
  <si>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</si>
  <si>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</si>
  <si>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</si>
  <si>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</si>
  <si>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</si>
  <si>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</si>
  <si>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</si>
  <si>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</si>
  <si>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</si>
  <si>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</si>
  <si>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</si>
  <si>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</si>
  <si>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</si>
  <si>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</si>
  <si>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</si>
  <si>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</si>
  <si>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</si>
  <si>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</si>
  <si>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</si>
  <si>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</si>
  <si>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</si>
  <si>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</si>
  <si>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</si>
  <si>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</si>
  <si>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</si>
  <si>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</si>
  <si>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</si>
  <si>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</si>
  <si>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</si>
  <si>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</si>
  <si>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</si>
  <si>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</si>
  <si>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</si>
  <si>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</si>
  <si>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</si>
  <si>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</si>
  <si>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</si>
  <si>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</si>
  <si>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</si>
  <si>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</si>
  <si>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</si>
  <si>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</si>
  <si>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</si>
  <si>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</si>
  <si>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</si>
  <si>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</si>
  <si>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</si>
  <si>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</si>
  <si>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</si>
  <si>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</si>
  <si>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</si>
  <si>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</si>
  <si>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</si>
  <si>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</si>
  <si>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</si>
  <si>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</si>
  <si>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</si>
  <si>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</si>
  <si>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</si>
  <si>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</si>
  <si>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</si>
  <si>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</si>
  <si>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</si>
  <si>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</si>
  <si>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</si>
  <si>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</si>
  <si>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</si>
  <si>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</si>
  <si>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</si>
  <si>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</si>
  <si>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</si>
  <si>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</si>
  <si>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</si>
  <si>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</si>
  <si>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</si>
  <si>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</si>
  <si>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</si>
  <si>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</si>
  <si>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</si>
  <si>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</si>
  <si>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</si>
  <si>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</si>
  <si>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</si>
  <si>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</si>
  <si>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</si>
  <si>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</si>
  <si>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</si>
  <si>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</si>
  <si>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</si>
  <si>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</si>
  <si>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</si>
  <si>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</si>
  <si>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</si>
  <si>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</si>
  <si>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</si>
  <si>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</si>
  <si>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</si>
  <si>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</si>
  <si>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</si>
  <si>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</si>
  <si>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</si>
  <si>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</si>
  <si>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</si>
  <si>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</si>
  <si>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</si>
  <si>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</si>
  <si>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</si>
  <si>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</si>
  <si>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</si>
  <si>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</si>
  <si>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</si>
  <si>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</si>
  <si>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</si>
  <si>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</si>
  <si>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</si>
  <si>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</si>
  <si>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</si>
  <si>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</si>
  <si>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</si>
  <si>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</si>
  <si>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</si>
  <si>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</si>
  <si>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</si>
  <si>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</si>
  <si>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</si>
  <si>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</si>
  <si>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</si>
  <si>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</si>
  <si>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</si>
  <si>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</si>
  <si>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</si>
  <si>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</si>
  <si>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</si>
  <si>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</si>
  <si>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</si>
  <si>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</si>
  <si>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</si>
  <si>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</si>
  <si>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</si>
  <si>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</si>
  <si>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</si>
  <si>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</si>
  <si>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</si>
  <si>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</si>
  <si>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</si>
  <si>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</si>
  <si>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</si>
  <si>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</si>
  <si>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</si>
  <si>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</si>
  <si>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</si>
  <si>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</si>
  <si>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</si>
  <si>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</si>
  <si>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</si>
  <si>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</si>
  <si>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</si>
  <si>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</si>
  <si>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</si>
  <si>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</si>
  <si>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</si>
  <si>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</si>
  <si>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</si>
  <si>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</si>
  <si>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</si>
  <si>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</si>
  <si>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</si>
  <si>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</si>
  <si>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</si>
  <si>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</si>
  <si>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</si>
  <si>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</si>
  <si>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</si>
  <si>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</si>
  <si>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</si>
  <si>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</si>
  <si>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</si>
  <si>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</si>
  <si>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</si>
  <si>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</si>
  <si>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</si>
  <si>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</si>
  <si>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</si>
  <si>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</si>
  <si>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</si>
  <si>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</si>
  <si>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</si>
  <si>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</si>
  <si>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</si>
  <si>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</si>
  <si>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</si>
  <si>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</si>
  <si>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</si>
  <si>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</si>
  <si>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</si>
  <si>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</si>
  <si>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</si>
  <si>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</si>
  <si>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</si>
  <si>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</si>
  <si>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</si>
  <si>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</si>
  <si>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</si>
  <si>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</si>
  <si>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</si>
  <si>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</si>
  <si>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</si>
  <si>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</si>
  <si>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</si>
  <si>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</si>
  <si>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</si>
  <si>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</si>
  <si>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</si>
  <si>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</si>
  <si>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</si>
  <si>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</si>
  <si>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</si>
  <si>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</si>
  <si>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</si>
  <si>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</si>
  <si>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</si>
  <si>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</si>
  <si>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</si>
  <si>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</si>
  <si>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</si>
  <si>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</si>
  <si>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</si>
  <si>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</si>
  <si>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</si>
  <si>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</si>
  <si>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</si>
  <si>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</si>
  <si>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</si>
  <si>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</si>
  <si>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</si>
  <si>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</si>
  <si>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</si>
  <si>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</si>
  <si>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</si>
  <si>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</si>
  <si>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</si>
  <si>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</si>
  <si>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</si>
  <si>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</si>
  <si>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</si>
  <si>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</si>
  <si>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</si>
  <si>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</si>
  <si>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</si>
  <si>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</si>
  <si>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</si>
  <si>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</si>
  <si>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</si>
  <si>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</si>
  <si>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</si>
  <si>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</si>
  <si>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</si>
  <si>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</si>
  <si>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</si>
  <si>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</si>
  <si>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</si>
  <si>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</si>
  <si>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</si>
  <si>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</si>
  <si>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</si>
  <si>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</si>
  <si>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</si>
  <si>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</si>
  <si>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</si>
  <si>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</si>
  <si>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</si>
  <si>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</si>
  <si>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</si>
  <si>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</si>
  <si>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</si>
  <si>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</si>
  <si>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</si>
  <si>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</si>
  <si>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</si>
  <si>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</si>
  <si>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</si>
  <si>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</si>
  <si>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</si>
  <si>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</si>
  <si>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</si>
  <si>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</si>
  <si>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</si>
  <si>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</si>
  <si>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</si>
  <si>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</si>
  <si>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</si>
  <si>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</si>
  <si>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</si>
  <si>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</si>
  <si>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</si>
  <si>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</si>
  <si>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</si>
  <si>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</si>
  <si>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</si>
  <si>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</si>
  <si>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</si>
  <si>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</si>
  <si>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</si>
  <si>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</si>
  <si>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</si>
  <si>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</si>
  <si>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</si>
  <si>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</si>
  <si>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</si>
  <si>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</si>
  <si>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</si>
  <si>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</si>
  <si>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</si>
  <si>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</si>
  <si>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</si>
  <si>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</si>
  <si>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</si>
  <si>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</si>
  <si>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</si>
  <si>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</si>
  <si>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</si>
  <si>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</si>
  <si>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</si>
  <si>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</si>
  <si>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</si>
  <si>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</si>
  <si>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</si>
  <si>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</si>
  <si>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</si>
  <si>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</si>
  <si>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</si>
  <si>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</si>
  <si>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</si>
  <si>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</si>
  <si>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</si>
  <si>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</si>
  <si>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</si>
  <si>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</si>
  <si>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</si>
  <si>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</si>
  <si>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</si>
  <si>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</si>
  <si>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</si>
  <si>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</si>
  <si>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</si>
  <si>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</si>
  <si>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</si>
  <si>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</si>
  <si>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</si>
  <si>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</si>
  <si>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</si>
  <si>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</si>
  <si>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</si>
  <si>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</si>
  <si>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</si>
  <si>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</si>
  <si>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</si>
  <si>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</si>
  <si>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</si>
  <si>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</si>
  <si>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</si>
  <si>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</si>
  <si>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</si>
  <si>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</si>
  <si>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</si>
  <si>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</si>
  <si>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</si>
  <si>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</si>
  <si>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</si>
  <si>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</si>
  <si>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</si>
  <si>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</si>
  <si>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</si>
  <si>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</si>
  <si>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</si>
  <si>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</si>
  <si>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</si>
  <si>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</si>
  <si>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</si>
  <si>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</si>
  <si>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</si>
  <si>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</si>
  <si>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</si>
  <si>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</si>
  <si>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</si>
  <si>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</si>
  <si>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</si>
  <si>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</si>
  <si>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</si>
  <si>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</si>
  <si>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</si>
  <si>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</si>
  <si>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</si>
  <si>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</si>
  <si>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</si>
  <si>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</si>
  <si>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</si>
  <si>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</si>
  <si>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</si>
  <si>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</si>
  <si>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</si>
  <si>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</si>
  <si>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</si>
  <si>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</si>
  <si>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</si>
  <si>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</si>
  <si>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</si>
  <si>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</si>
  <si>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</si>
  <si>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</si>
  <si>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</si>
  <si>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</si>
  <si>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</si>
  <si>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</si>
  <si>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</si>
  <si>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</si>
  <si>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</si>
  <si>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</si>
  <si>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</si>
  <si>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</si>
  <si>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</si>
  <si>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</si>
  <si>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</si>
  <si>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</si>
  <si>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</si>
  <si>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</si>
  <si>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</si>
  <si>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</si>
  <si>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</si>
  <si>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</si>
  <si>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</si>
  <si>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</si>
  <si>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</si>
  <si>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</si>
  <si>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</si>
  <si>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</si>
  <si>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</si>
  <si>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</si>
  <si>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</si>
  <si>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</si>
  <si>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</si>
  <si>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</si>
  <si>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</si>
  <si>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</si>
  <si>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</si>
  <si>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</si>
  <si>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</si>
  <si>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</si>
  <si>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</si>
  <si>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</si>
  <si>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</si>
  <si>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</si>
  <si>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</si>
  <si>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</si>
  <si>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</si>
  <si>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</si>
  <si>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</si>
  <si>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</si>
  <si>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</si>
  <si>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</si>
  <si>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</si>
  <si>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</si>
  <si>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</si>
  <si>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</si>
  <si>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</si>
  <si>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</si>
  <si>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</si>
  <si>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</si>
  <si>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</si>
  <si>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</si>
  <si>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</si>
  <si>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</si>
  <si>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</si>
  <si>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</si>
  <si>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</si>
  <si>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</si>
  <si>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</si>
  <si>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</si>
  <si>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</si>
  <si>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</si>
  <si>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</si>
  <si>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</si>
  <si>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</si>
  <si>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</si>
  <si>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</si>
  <si>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</si>
  <si>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</si>
  <si>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</si>
  <si>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</si>
  <si>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</si>
  <si>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</si>
  <si>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</si>
  <si>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</si>
  <si>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</si>
  <si>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</si>
  <si>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</si>
  <si>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</si>
  <si>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</si>
  <si>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</si>
  <si>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</si>
  <si>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</si>
  <si>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</si>
  <si>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</si>
  <si>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</si>
  <si>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</si>
  <si>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</si>
  <si>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</si>
  <si>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</si>
  <si>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</si>
  <si>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</si>
  <si>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</si>
  <si>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</si>
  <si>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</si>
  <si>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</si>
  <si>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</si>
  <si>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</si>
  <si>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</si>
  <si>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</si>
  <si>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</si>
  <si>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</si>
  <si>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</si>
  <si>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</si>
  <si>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</si>
  <si>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</si>
  <si>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</si>
  <si>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</si>
  <si>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</si>
  <si>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</si>
  <si>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</si>
  <si>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</si>
  <si>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</si>
  <si>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</si>
  <si>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</si>
  <si>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</si>
  <si>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</si>
  <si>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</si>
  <si>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</si>
  <si>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</si>
  <si>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</si>
  <si>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</si>
  <si>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</si>
  <si>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</si>
  <si>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</si>
  <si>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</si>
  <si>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</si>
  <si>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</si>
  <si>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</si>
  <si>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</si>
  <si>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</si>
  <si>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</si>
  <si>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</si>
  <si>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</si>
  <si>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</si>
  <si>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</si>
  <si>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</si>
  <si>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</si>
  <si>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</si>
  <si>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</si>
  <si>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</si>
  <si>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</si>
  <si>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</si>
  <si>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</si>
  <si>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</si>
  <si>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</si>
  <si>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</si>
  <si>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</si>
  <si>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</si>
  <si>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</si>
  <si>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</si>
  <si>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</si>
  <si>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</si>
  <si>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</si>
  <si>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</si>
  <si>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</si>
  <si>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</si>
  <si>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</si>
  <si>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</si>
  <si>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</si>
  <si>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</si>
  <si>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</si>
  <si>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</si>
  <si>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</si>
  <si>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</si>
  <si>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</si>
  <si>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</si>
  <si>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</si>
  <si>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</si>
  <si>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</si>
  <si>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</si>
  <si>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</si>
  <si>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</si>
  <si>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</si>
  <si>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</si>
  <si>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</si>
  <si>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</si>
  <si>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</si>
  <si>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</si>
  <si>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</si>
  <si>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</si>
  <si>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</si>
  <si>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</si>
  <si>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</si>
  <si>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</si>
  <si>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</si>
  <si>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</si>
  <si>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</si>
  <si>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</si>
  <si>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</si>
  <si>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</si>
  <si>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</si>
  <si>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</si>
  <si>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</si>
  <si>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</si>
  <si>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</si>
  <si>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</si>
  <si>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</si>
  <si>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</si>
  <si>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</si>
  <si>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</si>
  <si>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</si>
  <si>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</si>
  <si>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</si>
  <si>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</si>
  <si>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</si>
  <si>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</si>
  <si>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</si>
  <si>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</si>
  <si>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</si>
  <si>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</si>
  <si>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</si>
  <si>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</si>
  <si>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</si>
  <si>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</si>
  <si>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</si>
  <si>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</si>
  <si>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</si>
  <si>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</si>
  <si>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</si>
  <si>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</si>
  <si>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</si>
  <si>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</si>
  <si>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</si>
  <si>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</si>
  <si>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</si>
  <si>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</si>
  <si>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</si>
  <si>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</si>
  <si>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</si>
  <si>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</si>
  <si>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</si>
  <si>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</si>
  <si>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</si>
  <si>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</si>
  <si>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</si>
  <si>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</si>
  <si>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</si>
  <si>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</si>
  <si>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</si>
  <si>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</si>
  <si>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</si>
  <si>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</si>
  <si>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</si>
  <si>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</si>
  <si>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</si>
  <si>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</si>
  <si>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</si>
  <si>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</si>
  <si>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</si>
  <si>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</si>
  <si>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</si>
  <si>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</si>
  <si>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</si>
  <si>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</si>
  <si>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</si>
  <si>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</si>
  <si>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</si>
  <si>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</si>
  <si>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</si>
  <si>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</si>
  <si>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</si>
  <si>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</si>
  <si>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</si>
  <si>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</si>
  <si>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</si>
  <si>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</si>
  <si>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</si>
  <si>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</si>
  <si>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</si>
  <si>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</si>
  <si>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</si>
  <si>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</si>
  <si>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</si>
  <si>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</si>
  <si>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</si>
  <si>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</si>
  <si>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</si>
  <si>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</si>
  <si>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</si>
  <si>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</si>
  <si>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</si>
  <si>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</si>
  <si>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</si>
  <si>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</si>
  <si>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</si>
  <si>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</si>
  <si>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</si>
  <si>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</si>
  <si>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</si>
  <si>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</si>
  <si>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</si>
  <si>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</si>
  <si>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</si>
  <si>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</si>
  <si>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</si>
  <si>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</si>
  <si>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</si>
  <si>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</si>
  <si>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</si>
  <si>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</si>
  <si>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</si>
  <si>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</si>
  <si>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</si>
  <si>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</si>
  <si>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</si>
  <si>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</si>
  <si>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</si>
  <si>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</si>
  <si>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</si>
  <si>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</si>
  <si>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</si>
  <si>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</si>
  <si>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</si>
  <si>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</si>
  <si>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</si>
  <si>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</si>
  <si>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</si>
  <si>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</si>
  <si>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</si>
  <si>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</si>
  <si>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</si>
  <si>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</si>
  <si>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</si>
  <si>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</si>
  <si>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</si>
  <si>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</si>
  <si>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</si>
  <si>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</si>
  <si>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</si>
  <si>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</si>
  <si>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</si>
  <si>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</si>
  <si>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</si>
  <si>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</si>
  <si>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</si>
  <si>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</si>
  <si>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</si>
  <si>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</si>
  <si>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</si>
  <si>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</si>
  <si>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</si>
  <si>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</si>
  <si>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</si>
  <si>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</si>
  <si>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</si>
  <si>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</si>
  <si>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</si>
  <si>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</si>
  <si>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</si>
  <si>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</si>
  <si>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</si>
  <si>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</si>
  <si>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</si>
  <si>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</si>
  <si>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</si>
  <si>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</si>
  <si>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</si>
  <si>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</si>
  <si>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</si>
  <si>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</si>
  <si>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</si>
  <si>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</si>
  <si>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</si>
  <si>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</si>
  <si>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</si>
  <si>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</si>
  <si>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</si>
  <si>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</si>
  <si>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</si>
  <si>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</si>
  <si>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</si>
  <si>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</si>
  <si>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</si>
  <si>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</si>
  <si>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</si>
  <si>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</si>
  <si>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</si>
  <si>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</si>
  <si>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</si>
  <si>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</si>
  <si>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</si>
  <si>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</si>
  <si>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</si>
  <si>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</si>
  <si>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</si>
  <si>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</si>
  <si>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</si>
  <si>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</si>
  <si>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</si>
  <si>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</si>
  <si>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</si>
  <si>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</si>
  <si>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</si>
  <si>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</si>
  <si>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</si>
  <si>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</si>
  <si>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</si>
  <si>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</si>
  <si>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</si>
  <si>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</si>
  <si>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</si>
  <si>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</si>
  <si>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</si>
  <si>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</si>
  <si>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</si>
  <si>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</si>
  <si>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</si>
  <si>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</si>
  <si>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</si>
  <si>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</si>
  <si>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</si>
  <si>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</si>
  <si>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</si>
  <si>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</si>
  <si>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</si>
  <si>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</si>
  <si>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</si>
  <si>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</si>
  <si>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</si>
  <si>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</si>
  <si>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</si>
  <si>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</si>
  <si>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</si>
  <si>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</si>
  <si>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</si>
  <si>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</si>
  <si>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</si>
  <si>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</si>
  <si>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</si>
  <si>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</si>
  <si>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</si>
  <si>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</si>
  <si>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</si>
  <si>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</si>
  <si>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</si>
  <si>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</si>
  <si>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</si>
  <si>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</si>
  <si>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</si>
  <si>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</si>
  <si>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</si>
  <si>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</si>
  <si>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</si>
  <si>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</si>
  <si>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</si>
  <si>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</si>
  <si>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</si>
  <si>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</si>
  <si>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</si>
  <si>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</si>
  <si>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</si>
  <si>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</si>
  <si>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</si>
  <si>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</si>
  <si>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</si>
  <si>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</si>
  <si>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</si>
  <si>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</si>
  <si>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</si>
  <si>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</si>
  <si>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</si>
  <si>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</si>
  <si>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</si>
  <si>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</si>
  <si>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</si>
  <si>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</si>
  <si>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</si>
  <si>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</si>
  <si>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</si>
  <si>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</si>
  <si>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</si>
  <si>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</si>
  <si>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</si>
  <si>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</si>
  <si>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</si>
  <si>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</si>
  <si>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</si>
  <si>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</si>
  <si>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</si>
  <si>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</si>
  <si>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</si>
  <si>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</si>
  <si>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</si>
  <si>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</si>
  <si>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</si>
  <si>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</si>
  <si>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</si>
  <si>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</si>
  <si>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</si>
  <si>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</si>
  <si>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</si>
  <si>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</si>
  <si>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</si>
  <si>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</si>
  <si>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</si>
  <si>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</si>
  <si>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</si>
  <si>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</si>
  <si>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</si>
  <si>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</si>
  <si>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</si>
  <si>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</si>
  <si>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</si>
  <si>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</si>
  <si>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</si>
  <si>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</si>
  <si>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</si>
  <si>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</si>
  <si>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</si>
  <si>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</si>
  <si>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</si>
  <si>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</si>
  <si>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</si>
  <si>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</si>
  <si>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</si>
  <si>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</si>
  <si>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</si>
  <si>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</si>
  <si>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</si>
  <si>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</si>
  <si>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</si>
  <si>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</si>
  <si>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</si>
  <si>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</si>
  <si>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</si>
  <si>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</si>
  <si>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</si>
  <si>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</si>
  <si>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</si>
  <si>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</si>
  <si>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</si>
  <si>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</si>
  <si>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</si>
  <si>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</si>
  <si>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</si>
  <si>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</si>
  <si>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</si>
  <si>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</si>
  <si>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</si>
  <si>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</si>
  <si>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</si>
  <si>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</si>
  <si>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</si>
  <si>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</si>
  <si>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</si>
  <si>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</si>
  <si>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</si>
  <si>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</si>
  <si>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</si>
  <si>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</si>
  <si>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</si>
  <si>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</si>
  <si>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</si>
  <si>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</si>
  <si>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</si>
  <si>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</si>
  <si>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</si>
  <si>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</si>
  <si>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</si>
  <si>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</si>
  <si>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</si>
  <si>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</si>
  <si>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</si>
  <si>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</si>
  <si>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</si>
  <si>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</si>
  <si>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</si>
  <si>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</si>
  <si>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</si>
  <si>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</si>
  <si>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</si>
  <si>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</si>
  <si>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</si>
  <si>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</si>
  <si>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</si>
  <si>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</si>
  <si>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</si>
  <si>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</si>
  <si>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</si>
  <si>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</si>
  <si>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</si>
  <si>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</si>
  <si>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</si>
  <si>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</si>
  <si>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</si>
  <si>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</si>
  <si>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</si>
  <si>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</si>
  <si>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</si>
  <si>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</si>
  <si>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</si>
  <si>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</si>
  <si>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</si>
  <si>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</si>
  <si>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</si>
  <si>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</si>
  <si>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</si>
  <si>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</si>
  <si>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</si>
  <si>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</si>
  <si>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</si>
  <si>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</si>
  <si>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</si>
  <si>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</si>
  <si>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</si>
  <si>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</si>
  <si>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</si>
  <si>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</si>
  <si>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</si>
  <si>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</si>
  <si>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</si>
  <si>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</si>
  <si>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</si>
  <si>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</si>
  <si>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</si>
  <si>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</si>
  <si>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</si>
  <si>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</si>
  <si>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</si>
  <si>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</si>
  <si>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</si>
  <si>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</si>
  <si>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</si>
  <si>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</si>
  <si>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</si>
  <si>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</si>
  <si>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</si>
  <si>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</si>
  <si>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</si>
  <si>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</si>
  <si>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</si>
  <si>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</si>
  <si>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</si>
  <si>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</si>
  <si>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</si>
  <si>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</si>
  <si>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</si>
  <si>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</si>
  <si>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</si>
  <si>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</si>
  <si>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</si>
  <si>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</si>
  <si>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</si>
  <si>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</si>
  <si>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</si>
  <si>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</si>
  <si>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</si>
  <si>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</si>
  <si>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</si>
  <si>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</si>
  <si>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</si>
  <si>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</si>
  <si>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</si>
  <si>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</si>
  <si>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</si>
  <si>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</si>
  <si>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</si>
  <si>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</si>
  <si>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</si>
  <si>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</si>
  <si>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</si>
  <si>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</si>
  <si>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</si>
  <si>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</si>
  <si>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</si>
  <si>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</si>
  <si>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</si>
  <si>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</si>
  <si>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</si>
  <si>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</si>
  <si>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</si>
  <si>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</si>
  <si>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</si>
  <si>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</si>
  <si>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</si>
  <si>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</si>
  <si>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</si>
  <si>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</si>
  <si>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</si>
  <si>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</si>
  <si>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</si>
  <si>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</si>
  <si>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</si>
  <si>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</si>
  <si>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</si>
  <si>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</si>
  <si>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</si>
  <si>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</si>
  <si>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</si>
  <si>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</si>
  <si>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</si>
  <si>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</si>
  <si>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</si>
  <si>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</si>
  <si>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</si>
  <si>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</si>
  <si>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</si>
  <si>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</si>
  <si>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</si>
  <si>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</si>
  <si>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</si>
  <si>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</si>
  <si>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</si>
  <si>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</si>
  <si>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</si>
  <si>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</si>
  <si>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</si>
  <si>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</si>
  <si>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</si>
  <si>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</si>
  <si>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</si>
  <si>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</si>
  <si>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</si>
  <si>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</si>
  <si>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</si>
  <si>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</si>
  <si>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</si>
  <si>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</si>
  <si>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</si>
  <si>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</si>
  <si>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</si>
  <si>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</si>
  <si>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</si>
  <si>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</si>
  <si>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</si>
  <si>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</si>
  <si>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</si>
  <si>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</si>
  <si>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</si>
  <si>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</si>
  <si>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</si>
  <si>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</si>
  <si>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</si>
  <si>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</si>
  <si>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</si>
  <si>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</si>
  <si>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</si>
  <si>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</si>
  <si>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</si>
  <si>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</si>
  <si>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</si>
  <si>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</si>
  <si>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</si>
  <si>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</si>
  <si>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</si>
  <si>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</si>
  <si>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</si>
  <si>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</si>
  <si>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</si>
  <si>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</si>
  <si>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</si>
  <si>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</si>
  <si>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</si>
  <si>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</si>
  <si>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</si>
  <si>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</si>
  <si>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</si>
  <si>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</si>
  <si>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</si>
  <si>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</si>
  <si>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</si>
  <si>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</si>
  <si>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</si>
  <si>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</si>
  <si>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</si>
  <si>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</si>
  <si>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</si>
  <si>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</si>
  <si>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</si>
  <si>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</si>
  <si>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</si>
  <si>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</si>
  <si>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</si>
  <si>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</si>
  <si>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</si>
  <si>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</si>
  <si>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</si>
  <si>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</si>
  <si>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</si>
  <si>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</si>
  <si>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</si>
  <si>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</si>
  <si>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</si>
  <si>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</si>
  <si>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</si>
  <si>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</si>
  <si>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</si>
  <si>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</si>
  <si>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</si>
  <si>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</si>
  <si>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</si>
  <si>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</si>
  <si>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</si>
  <si>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</si>
  <si>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</si>
  <si>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</si>
  <si>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</si>
  <si>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</si>
  <si>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</si>
  <si>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</si>
  <si>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</si>
  <si>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</si>
  <si>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</si>
  <si>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</si>
  <si>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</si>
  <si>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</si>
  <si>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</si>
  <si>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</si>
  <si>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</si>
  <si>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</si>
  <si>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</si>
  <si>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</si>
  <si>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</si>
  <si>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</si>
  <si>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</si>
  <si>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</si>
  <si>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</si>
  <si>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</si>
  <si>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</si>
  <si>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</si>
  <si>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</si>
  <si>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</si>
  <si>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</si>
  <si>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</si>
  <si>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</si>
  <si>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</si>
  <si>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</si>
  <si>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</si>
  <si>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</si>
  <si>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</si>
  <si>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</si>
  <si>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</si>
  <si>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</si>
  <si>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</si>
  <si>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</si>
  <si>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</si>
  <si>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</si>
  <si>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</si>
  <si>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</si>
  <si>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</si>
  <si>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</si>
  <si>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</si>
  <si>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</si>
  <si>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</si>
  <si>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</si>
  <si>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</si>
  <si>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</si>
  <si>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</si>
  <si>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</si>
  <si>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</si>
  <si>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</si>
  <si>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</si>
  <si>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</si>
  <si>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</si>
  <si>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</si>
  <si>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</si>
  <si>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</si>
  <si>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</si>
  <si>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</si>
  <si>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</si>
  <si>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</si>
  <si>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</si>
  <si>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</si>
  <si>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</si>
  <si>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</si>
  <si>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</si>
  <si>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</si>
  <si>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</si>
  <si>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</si>
  <si>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</si>
  <si>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</si>
  <si>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</si>
  <si>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</si>
  <si>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</si>
  <si>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</si>
  <si>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</si>
  <si>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</si>
  <si>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</si>
  <si>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</si>
  <si>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</si>
  <si>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</si>
  <si>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</si>
  <si>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</si>
  <si>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</si>
  <si>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</si>
  <si>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</si>
  <si>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</si>
  <si>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</si>
  <si>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</si>
  <si>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</si>
  <si>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</si>
  <si>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</si>
  <si>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</si>
  <si>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</si>
  <si>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</si>
  <si>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</si>
  <si>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</si>
  <si>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</si>
  <si>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</si>
  <si>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</si>
  <si>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</si>
  <si>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</si>
  <si>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</si>
  <si>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</si>
  <si>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</si>
  <si>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</si>
  <si>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</si>
  <si>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</si>
  <si>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</si>
  <si>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</si>
  <si>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</si>
  <si>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</si>
  <si>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</si>
  <si>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</si>
  <si>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</si>
  <si>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</si>
  <si>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</si>
  <si>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</si>
  <si>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</si>
  <si>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</si>
  <si>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</si>
  <si>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</si>
  <si>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</si>
  <si>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</si>
  <si>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</si>
  <si>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</si>
  <si>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</si>
  <si>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</si>
  <si>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</si>
  <si>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</si>
  <si>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</si>
  <si>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</si>
  <si>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</si>
  <si>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</si>
  <si>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</si>
  <si>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</si>
  <si>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</si>
  <si>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</si>
  <si>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</si>
  <si>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</si>
  <si>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</si>
  <si>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</si>
  <si>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</si>
  <si>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</si>
  <si>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</si>
  <si>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</si>
  <si>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</si>
  <si>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</si>
  <si>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</si>
  <si>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</si>
  <si>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</si>
  <si>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</si>
  <si>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</si>
  <si>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</si>
  <si>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</si>
  <si>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</si>
  <si>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</si>
  <si>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</si>
  <si>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</si>
  <si>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</si>
  <si>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</si>
  <si>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</si>
  <si>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</si>
  <si>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</si>
  <si>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</si>
  <si>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</si>
  <si>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</si>
  <si>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</si>
  <si>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</si>
  <si>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</si>
  <si>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</si>
  <si>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</si>
  <si>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</si>
  <si>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</si>
  <si>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</si>
  <si>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</si>
  <si>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</si>
  <si>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</si>
  <si>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</si>
  <si>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</si>
  <si>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</si>
  <si>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</si>
  <si>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</si>
  <si>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</si>
  <si>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</si>
  <si>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</si>
  <si>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</si>
  <si>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</si>
  <si>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</si>
  <si>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</si>
  <si>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</si>
  <si>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</si>
  <si>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</si>
  <si>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</si>
  <si>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</si>
  <si>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</si>
  <si>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</si>
  <si>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</si>
  <si>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</si>
  <si>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</si>
  <si>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</si>
  <si>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</si>
  <si>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</si>
  <si>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</si>
  <si>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</si>
  <si>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</si>
  <si>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</si>
  <si>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</si>
  <si>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</si>
  <si>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</si>
  <si>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</si>
  <si>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</si>
  <si>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</si>
  <si>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</si>
  <si>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</si>
  <si>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</si>
  <si>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</si>
  <si>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</si>
  <si>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</si>
  <si>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</si>
  <si>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</si>
  <si>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</si>
  <si>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</si>
  <si>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</si>
  <si>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</si>
  <si>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</si>
  <si>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</si>
  <si>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</si>
  <si>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</si>
  <si>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</si>
  <si>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</si>
  <si>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</si>
  <si>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</si>
  <si>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</si>
  <si>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</si>
  <si>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</si>
  <si>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</si>
  <si>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</si>
  <si>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</si>
  <si>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</si>
  <si>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</si>
  <si>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</si>
  <si>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</si>
  <si>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</si>
  <si>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</si>
  <si>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</si>
  <si>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</si>
  <si>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</si>
  <si>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</si>
  <si>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</si>
  <si>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</si>
  <si>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</si>
  <si>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</si>
  <si>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</si>
  <si>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</si>
  <si>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</si>
  <si>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</si>
  <si>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</si>
  <si>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</si>
  <si>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</si>
  <si>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</si>
  <si>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</si>
  <si>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</si>
  <si>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</si>
  <si>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</si>
  <si>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</si>
  <si>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</si>
  <si>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</si>
  <si>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</si>
  <si>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</si>
  <si>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</si>
  <si>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</si>
  <si>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</si>
  <si>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</si>
  <si>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</si>
  <si>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</si>
  <si>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</si>
  <si>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</si>
  <si>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</si>
  <si>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</si>
  <si>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</si>
  <si>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</si>
  <si>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</si>
  <si>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</si>
  <si>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</si>
  <si>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</si>
  <si>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</si>
  <si>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</si>
  <si>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</si>
  <si>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</si>
  <si>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</si>
  <si>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</si>
  <si>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</si>
  <si>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</si>
  <si>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</si>
  <si>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</si>
  <si>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</si>
  <si>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</si>
  <si>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</si>
  <si>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</si>
  <si>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</si>
  <si>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</si>
  <si>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</si>
  <si>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</si>
  <si>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</si>
  <si>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</si>
  <si>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</si>
  <si>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</si>
  <si>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</si>
  <si>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</si>
  <si>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</si>
  <si>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</si>
  <si>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</si>
  <si>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</si>
  <si>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</si>
  <si>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</si>
  <si>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</si>
  <si>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</si>
  <si>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</si>
  <si>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</si>
  <si>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</si>
  <si>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</si>
  <si>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</si>
  <si>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</si>
  <si>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</si>
  <si>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</si>
  <si>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</si>
  <si>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</si>
  <si>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</si>
  <si>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</si>
  <si>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</si>
  <si>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</si>
  <si>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</si>
  <si>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</si>
  <si>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</si>
  <si>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</si>
  <si>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</si>
  <si>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</si>
  <si>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</si>
  <si>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</si>
  <si>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</si>
  <si>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</si>
  <si>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</si>
  <si>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</si>
  <si>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</si>
  <si>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</si>
  <si>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</si>
  <si>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</si>
  <si>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</si>
  <si>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</si>
  <si>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</si>
  <si>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</si>
  <si>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</si>
  <si>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</si>
  <si>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</si>
  <si>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</si>
  <si>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</si>
  <si>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</si>
  <si>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</si>
  <si>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</si>
  <si>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</si>
  <si>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</si>
  <si>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</si>
  <si>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</si>
  <si>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</si>
  <si>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</si>
  <si>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</si>
  <si>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</si>
  <si>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</si>
  <si>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</si>
  <si>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</si>
  <si>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</si>
  <si>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</si>
  <si>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</si>
  <si>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</si>
  <si>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</si>
  <si>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</si>
  <si>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</si>
  <si>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</si>
  <si>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</si>
  <si>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</si>
  <si>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</si>
  <si>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</si>
  <si>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</si>
  <si>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</si>
  <si>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</si>
  <si>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</si>
  <si>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</si>
  <si>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</si>
  <si>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</si>
  <si>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</si>
  <si>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</si>
  <si>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</si>
  <si>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</si>
  <si>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</si>
  <si>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</si>
  <si>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</si>
  <si>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</si>
  <si>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</si>
  <si>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</si>
  <si>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</si>
  <si>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</si>
  <si>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</si>
  <si>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</si>
  <si>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</si>
  <si>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</si>
  <si>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</si>
  <si>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</si>
  <si>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</si>
  <si>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</si>
  <si>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</si>
  <si>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</si>
  <si>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</si>
  <si>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</si>
  <si>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</si>
  <si>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</si>
  <si>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</si>
  <si>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</si>
  <si>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</si>
  <si>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</si>
  <si>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</si>
  <si>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</si>
  <si>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</si>
  <si>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</si>
  <si>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</si>
  <si>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</si>
  <si>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</si>
  <si>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</si>
  <si>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</si>
  <si>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</si>
  <si>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</si>
  <si>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</si>
  <si>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</si>
  <si>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</si>
  <si>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</si>
  <si>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</si>
  <si>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</si>
  <si>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</si>
  <si>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</si>
  <si>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</si>
  <si>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</si>
  <si>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</si>
  <si>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</si>
  <si>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</si>
  <si>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</si>
  <si>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</si>
  <si>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</si>
  <si>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</si>
  <si>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</si>
  <si>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</si>
  <si>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</si>
  <si>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</si>
  <si>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</si>
  <si>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</si>
  <si>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</si>
  <si>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</si>
  <si>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</si>
  <si>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</si>
  <si>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</si>
  <si>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</si>
  <si>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</si>
  <si>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</si>
  <si>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</si>
  <si>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</si>
  <si>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</si>
  <si>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</si>
  <si>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</si>
  <si>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</si>
  <si>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</si>
  <si>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</si>
  <si>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</si>
  <si>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</si>
  <si>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</si>
  <si>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</si>
  <si>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</si>
  <si>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</si>
  <si>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</si>
  <si>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</si>
  <si>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</si>
  <si>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</si>
  <si>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</si>
  <si>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</si>
  <si>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</si>
  <si>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</si>
  <si>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</si>
  <si>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</si>
  <si>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</si>
  <si>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</si>
  <si>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</si>
  <si>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</si>
  <si>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</si>
  <si>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</si>
  <si>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</si>
  <si>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</si>
  <si>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</si>
  <si>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</si>
  <si>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</si>
  <si>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</si>
  <si>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</si>
  <si>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</si>
  <si>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</si>
  <si>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</si>
  <si>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</si>
  <si>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</si>
  <si>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</si>
  <si>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</si>
  <si>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</si>
  <si>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</si>
  <si>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</si>
  <si>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</si>
  <si>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</si>
  <si>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</si>
  <si>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</si>
  <si>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</si>
  <si>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</si>
  <si>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</si>
  <si>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</si>
  <si>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</si>
  <si>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</si>
  <si>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</si>
  <si>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</si>
  <si>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</si>
  <si>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</si>
  <si>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</si>
  <si>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</si>
  <si>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</si>
  <si>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</si>
  <si>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</si>
  <si>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</si>
  <si>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</si>
  <si>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</si>
  <si>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</si>
  <si>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</si>
  <si>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</si>
  <si>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</si>
  <si>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</si>
  <si>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</si>
  <si>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</si>
  <si>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</si>
  <si>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</si>
  <si>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</si>
  <si>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</si>
  <si>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</si>
  <si>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</si>
  <si>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</si>
  <si>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</si>
  <si>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</si>
  <si>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</si>
  <si>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</si>
  <si>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</si>
  <si>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</si>
  <si>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</si>
  <si>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</si>
  <si>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</si>
  <si>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</si>
  <si>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</si>
  <si>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</si>
  <si>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</si>
  <si>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</si>
  <si>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</si>
  <si>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</si>
  <si>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</si>
  <si>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</si>
  <si>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</si>
  <si>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</si>
  <si>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</si>
  <si>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</si>
  <si>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</si>
  <si>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</si>
  <si>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</si>
  <si>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</si>
  <si>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</si>
  <si>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</si>
  <si>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</si>
  <si>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</si>
  <si>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</si>
  <si>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</si>
  <si>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</si>
  <si>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</si>
  <si>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</si>
  <si>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</si>
  <si>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</si>
  <si>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</si>
  <si>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</si>
  <si>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</si>
  <si>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</si>
  <si>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</si>
  <si>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</si>
  <si>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</si>
  <si>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</si>
  <si>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</si>
  <si>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</si>
  <si>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</si>
  <si>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</si>
  <si>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</si>
  <si>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</si>
  <si>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</si>
  <si>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</si>
  <si>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</si>
  <si>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</si>
  <si>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</si>
  <si>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</si>
  <si>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</si>
  <si>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</si>
  <si>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</si>
  <si>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</si>
  <si>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</si>
  <si>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</si>
  <si>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</si>
  <si>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</si>
  <si>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</si>
  <si>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</si>
  <si>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</si>
  <si>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</si>
  <si>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</si>
  <si>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</si>
  <si>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</si>
  <si>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</si>
  <si>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</si>
  <si>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</si>
  <si>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</si>
  <si>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</si>
  <si>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</si>
  <si>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</si>
  <si>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</si>
  <si>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</si>
  <si>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</si>
  <si>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</si>
  <si>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</si>
  <si>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</si>
  <si>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</si>
  <si>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</si>
  <si>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</si>
  <si>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</si>
  <si>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</si>
  <si>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</si>
  <si>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</si>
  <si>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</si>
  <si>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</si>
  <si>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</si>
  <si>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</si>
  <si>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</si>
  <si>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</si>
  <si>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</si>
  <si>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</si>
  <si>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</si>
  <si>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</si>
  <si>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</si>
  <si>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</si>
  <si>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</si>
  <si>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</si>
  <si>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</si>
  <si>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</si>
  <si>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</si>
  <si>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</si>
  <si>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</si>
  <si>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</si>
  <si>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</si>
  <si>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</si>
  <si>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</si>
  <si>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</si>
  <si>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</si>
  <si>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</si>
  <si>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</si>
  <si>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</si>
  <si>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</si>
  <si>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</si>
  <si>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</si>
  <si>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</si>
  <si>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</si>
  <si>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</si>
  <si>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</si>
  <si>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</si>
  <si>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</si>
  <si>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</si>
  <si>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</si>
  <si>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</si>
  <si>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</si>
  <si>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</si>
  <si>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</si>
  <si>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</si>
  <si>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</si>
  <si>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</si>
  <si>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</si>
  <si>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</si>
  <si>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</si>
  <si>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</si>
  <si>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</si>
  <si>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</si>
  <si>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</si>
  <si>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</si>
  <si>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</si>
  <si>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</si>
  <si>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</si>
  <si>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</si>
  <si>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</si>
  <si>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</si>
  <si>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</si>
  <si>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</si>
  <si>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</si>
  <si>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</si>
  <si>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</si>
  <si>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</si>
  <si>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</si>
  <si>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</si>
  <si>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</si>
  <si>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</si>
  <si>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</si>
  <si>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</si>
  <si>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</si>
  <si>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</si>
  <si>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</si>
  <si>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</si>
  <si>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</si>
  <si>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</si>
  <si>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</si>
  <si>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</si>
  <si>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</si>
  <si>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</si>
  <si>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</si>
  <si>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</si>
  <si>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</si>
  <si>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</si>
  <si>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</si>
  <si>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</si>
  <si>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</si>
  <si>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</si>
  <si>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</si>
  <si>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</si>
  <si>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</si>
  <si>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</si>
  <si>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</si>
  <si>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</si>
  <si>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</si>
  <si>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</si>
  <si>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</si>
  <si>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</si>
  <si>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</si>
  <si>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</si>
  <si>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</si>
  <si>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</si>
  <si>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</si>
  <si>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</si>
  <si>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</si>
  <si>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</si>
  <si>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</si>
  <si>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</si>
  <si>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</si>
  <si>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</si>
  <si>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</si>
  <si>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</si>
  <si>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</si>
  <si>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</si>
  <si>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</si>
  <si>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</si>
  <si>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</si>
  <si>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</si>
  <si>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</si>
  <si>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</si>
  <si>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</si>
  <si>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</si>
  <si>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</si>
  <si>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</si>
  <si>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</si>
  <si>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</si>
  <si>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</si>
  <si>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</si>
  <si>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</si>
  <si>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</si>
  <si>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</si>
  <si>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</si>
  <si>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</si>
  <si>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</si>
  <si>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</si>
  <si>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</si>
  <si>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</si>
  <si>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</si>
  <si>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</si>
  <si>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</si>
  <si>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</si>
  <si>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</si>
  <si>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</si>
  <si>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</si>
  <si>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</si>
  <si>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</si>
  <si>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</si>
  <si>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</si>
  <si>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</si>
  <si>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</si>
  <si>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</si>
  <si>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</si>
  <si>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</si>
  <si>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</si>
  <si>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</si>
  <si>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</si>
  <si>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</si>
  <si>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</si>
  <si>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</si>
  <si>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</si>
  <si>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</si>
  <si>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</si>
  <si>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</si>
  <si>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</si>
  <si>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</si>
  <si>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</si>
  <si>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</si>
  <si>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</si>
  <si>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</si>
  <si>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</si>
  <si>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</si>
  <si>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</si>
  <si>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</si>
  <si>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</si>
  <si>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</si>
  <si>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</si>
  <si>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</si>
  <si>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</si>
  <si>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</si>
  <si>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</si>
  <si>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</si>
  <si>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</si>
  <si>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</si>
  <si>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</si>
  <si>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</si>
  <si>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</si>
  <si>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</si>
  <si>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</si>
  <si>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</si>
  <si>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</si>
  <si>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</si>
  <si>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</si>
  <si>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</si>
  <si>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</si>
  <si>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</si>
  <si>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</si>
  <si>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</si>
  <si>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</si>
  <si>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</si>
  <si>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</si>
  <si>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</si>
  <si>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</si>
  <si>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</si>
  <si>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</si>
  <si>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</si>
  <si>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</si>
  <si>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</si>
  <si>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</si>
  <si>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</si>
  <si>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</si>
  <si>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</si>
  <si>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</si>
  <si>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</si>
  <si>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</si>
  <si>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</si>
  <si>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</si>
  <si>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</si>
  <si>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</si>
  <si>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</si>
  <si>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</si>
  <si>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</si>
  <si>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</si>
  <si>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</si>
  <si>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</si>
  <si>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</si>
  <si>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</si>
  <si>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</si>
  <si>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</si>
  <si>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</si>
  <si>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</si>
  <si>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</si>
  <si>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</si>
  <si>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</si>
  <si>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</si>
  <si>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</si>
  <si>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</si>
  <si>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</si>
  <si>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</si>
  <si>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</si>
  <si>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</si>
  <si>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</si>
  <si>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</si>
  <si>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</si>
  <si>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</si>
  <si>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</si>
  <si>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</si>
  <si>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</si>
  <si>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</si>
  <si>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</si>
  <si>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</si>
  <si>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</si>
  <si>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</si>
  <si>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</si>
  <si>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</si>
  <si>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</si>
  <si>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</si>
  <si>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</si>
  <si>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</si>
  <si>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</si>
  <si>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</si>
  <si>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</si>
  <si>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</si>
  <si>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</si>
  <si>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</si>
  <si>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</si>
  <si>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</si>
  <si>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</si>
  <si>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</si>
  <si>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</si>
  <si>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</si>
  <si>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</si>
  <si>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</si>
  <si>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</si>
  <si>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</si>
  <si>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</si>
  <si>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</si>
  <si>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</si>
  <si>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</si>
  <si>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</si>
  <si>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</si>
  <si>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</si>
  <si>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</si>
  <si>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</si>
  <si>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</si>
  <si>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</si>
  <si>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</si>
  <si>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</si>
  <si>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</si>
  <si>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</si>
  <si>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</si>
  <si>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</si>
  <si>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</si>
  <si>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</si>
  <si>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</si>
  <si>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</si>
  <si>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</si>
  <si>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</si>
  <si>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</si>
  <si>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</si>
  <si>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</si>
  <si>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</si>
  <si>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</si>
  <si>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</si>
  <si>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</si>
  <si>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</si>
  <si>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</si>
  <si>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</si>
  <si>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</si>
  <si>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</si>
  <si>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</si>
  <si>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</si>
  <si>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</si>
  <si>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</si>
  <si>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</si>
  <si>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</si>
  <si>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</si>
  <si>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</si>
  <si>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</si>
  <si>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</si>
  <si>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</si>
  <si>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</si>
  <si>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</si>
  <si>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</si>
  <si>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</si>
  <si>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</si>
  <si>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</si>
  <si>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</si>
  <si>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</si>
  <si>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</si>
  <si>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</si>
  <si>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</si>
  <si>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</si>
  <si>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</si>
  <si>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</si>
  <si>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</si>
  <si>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</si>
  <si>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</si>
  <si>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</si>
  <si>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</si>
  <si>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</si>
  <si>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</si>
  <si>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</si>
  <si>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</si>
  <si>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</si>
  <si>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</si>
  <si>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</si>
  <si>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</si>
  <si>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</si>
  <si>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</si>
  <si>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</si>
  <si>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</si>
  <si>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</si>
  <si>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</si>
  <si>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</si>
  <si>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</si>
  <si>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</si>
  <si>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</si>
  <si>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</si>
  <si>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</si>
  <si>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</si>
  <si>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</si>
  <si>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</si>
  <si>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</si>
  <si>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</si>
  <si>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</si>
  <si>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</si>
  <si>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</si>
  <si>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</si>
  <si>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</si>
  <si>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</si>
  <si>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</si>
  <si>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</si>
  <si>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</si>
  <si>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</si>
  <si>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</si>
  <si>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</si>
  <si>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</si>
  <si>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</si>
  <si>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</si>
  <si>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</si>
  <si>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</si>
  <si>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</si>
  <si>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</si>
  <si>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</si>
  <si>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</si>
  <si>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</si>
  <si>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</si>
  <si>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</si>
  <si>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</si>
  <si>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</si>
  <si>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</si>
  <si>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</si>
  <si>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</si>
  <si>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</si>
  <si>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</si>
  <si>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</si>
  <si>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</si>
  <si>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</si>
  <si>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</si>
  <si>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</si>
  <si>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</si>
  <si>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</si>
  <si>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</si>
  <si>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</si>
  <si>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</si>
  <si>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</si>
  <si>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</si>
  <si>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</si>
  <si>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</si>
  <si>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</si>
  <si>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</si>
  <si>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</si>
  <si>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</si>
  <si>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</si>
  <si>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</si>
  <si>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</si>
  <si>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</si>
  <si>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</si>
  <si>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</si>
  <si>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</si>
  <si>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</si>
  <si>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</si>
  <si>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</si>
  <si>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</si>
  <si>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</si>
  <si>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</si>
  <si>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</si>
  <si>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</si>
  <si>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</si>
  <si>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</si>
  <si>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</si>
  <si>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</si>
  <si>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</si>
  <si>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</si>
  <si>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</si>
  <si>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</si>
  <si>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</si>
  <si>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</si>
  <si>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</si>
  <si>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</si>
  <si>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</si>
  <si>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</si>
  <si>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</si>
  <si>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</si>
  <si>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</si>
  <si>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</si>
  <si>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</si>
  <si>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</si>
  <si>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</si>
  <si>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</si>
  <si>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</si>
  <si>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</si>
  <si>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</si>
  <si>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</si>
  <si>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</si>
  <si>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</si>
  <si>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</si>
  <si>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</si>
  <si>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</si>
  <si>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</si>
  <si>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</si>
  <si>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</si>
  <si>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</si>
  <si>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</si>
  <si>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</si>
  <si>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</si>
  <si>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</si>
  <si>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</si>
  <si>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</si>
  <si>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</si>
  <si>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</si>
  <si>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</si>
  <si>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</si>
  <si>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</si>
  <si>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</si>
  <si>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</si>
  <si>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</si>
  <si>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</si>
  <si>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</si>
  <si>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</si>
  <si>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</si>
  <si>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</si>
  <si>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</si>
  <si>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</si>
  <si>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</si>
  <si>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</si>
  <si>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</si>
  <si>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</si>
  <si>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</si>
  <si>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</si>
  <si>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</si>
  <si>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</si>
  <si>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</si>
  <si>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</si>
  <si>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</si>
  <si>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</si>
  <si>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</si>
  <si>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</si>
  <si>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</si>
  <si>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</si>
  <si>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</si>
  <si>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</si>
  <si>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</si>
  <si>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</si>
  <si>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</si>
  <si>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</si>
  <si>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</si>
  <si>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</si>
  <si>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</si>
  <si>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</si>
  <si>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</si>
  <si>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</si>
  <si>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</si>
  <si>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</si>
  <si>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</si>
  <si>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</si>
  <si>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</si>
  <si>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</si>
  <si>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</si>
  <si>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</si>
  <si>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</si>
  <si>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</si>
  <si>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</si>
  <si>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</si>
  <si>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</si>
  <si>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</si>
  <si>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</si>
  <si>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</si>
  <si>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</si>
  <si>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</si>
  <si>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</si>
  <si>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</si>
  <si>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</si>
  <si>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</si>
  <si>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</si>
  <si>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</si>
  <si>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</si>
  <si>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</si>
  <si>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</si>
  <si>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</si>
  <si>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</si>
  <si>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</si>
  <si>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</si>
  <si>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</si>
  <si>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</si>
  <si>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</si>
  <si>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</si>
  <si>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</si>
  <si>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</si>
  <si>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</si>
  <si>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</si>
  <si>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</si>
  <si>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</si>
  <si>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</si>
  <si>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</si>
  <si>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</si>
  <si>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</si>
  <si>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</si>
  <si>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</si>
  <si>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</si>
  <si>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</si>
  <si>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</si>
  <si>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</si>
  <si>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</si>
  <si>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</si>
  <si>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</si>
  <si>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</si>
  <si>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</si>
  <si>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</si>
  <si>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</si>
  <si>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</si>
  <si>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</si>
  <si>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</si>
  <si>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</si>
  <si>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</si>
  <si>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</si>
  <si>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</si>
  <si>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</si>
  <si>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</si>
  <si>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</si>
  <si>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</si>
  <si>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</si>
  <si>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</si>
  <si>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</si>
  <si>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</si>
  <si>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</si>
  <si>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</si>
  <si>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</si>
  <si>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</si>
  <si>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</si>
  <si>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</si>
  <si>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</si>
  <si>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</si>
  <si>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</si>
  <si>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</si>
  <si>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</si>
  <si>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</si>
  <si>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</si>
  <si>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</si>
  <si>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</si>
  <si>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</si>
  <si>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</si>
  <si>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</si>
  <si>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</si>
  <si>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</si>
  <si>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</si>
  <si>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</si>
  <si>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</si>
  <si>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</si>
  <si>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</si>
  <si>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</si>
  <si>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</si>
  <si>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</si>
  <si>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</si>
  <si>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</si>
  <si>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</si>
  <si>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</si>
  <si>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</si>
  <si>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</si>
  <si>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</si>
  <si>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</si>
  <si>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</si>
  <si>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</si>
  <si>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</si>
  <si>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</si>
  <si>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</si>
  <si>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</si>
  <si>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</si>
  <si>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</si>
  <si>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</si>
  <si>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</si>
  <si>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</si>
  <si>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</si>
  <si>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</si>
  <si>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</si>
  <si>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</si>
  <si>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</si>
  <si>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</si>
  <si>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</si>
  <si>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</si>
  <si>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</si>
  <si>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</si>
  <si>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</si>
  <si>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</si>
  <si>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</si>
  <si>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</si>
  <si>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</si>
  <si>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</si>
  <si>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</si>
  <si>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</si>
  <si>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</si>
  <si>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</si>
  <si>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</si>
  <si>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</si>
  <si>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</si>
  <si>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</si>
  <si>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</si>
  <si>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</si>
  <si>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</si>
  <si>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</si>
  <si>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</si>
  <si>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</si>
  <si>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</si>
  <si>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</si>
  <si>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</si>
  <si>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</si>
  <si>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</si>
  <si>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</si>
  <si>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</si>
  <si>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</si>
  <si>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</si>
  <si>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</si>
  <si>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</si>
  <si>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</si>
  <si>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</si>
  <si>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</si>
  <si>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</si>
  <si>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</si>
  <si>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</si>
  <si>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</si>
  <si>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</si>
  <si>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</si>
  <si>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</si>
  <si>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</si>
  <si>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</si>
  <si>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</si>
  <si>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</si>
  <si>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</si>
  <si>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</si>
  <si>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</si>
  <si>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</si>
  <si>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</si>
  <si>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</si>
  <si>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</si>
  <si>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</si>
  <si>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</si>
  <si>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</si>
  <si>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</si>
  <si>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</si>
  <si>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</si>
  <si>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</si>
  <si>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</si>
  <si>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</si>
  <si>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</si>
  <si>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</si>
  <si>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</si>
  <si>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</si>
  <si>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</si>
  <si>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</si>
  <si>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</si>
  <si>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</si>
  <si>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</si>
  <si>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</si>
  <si>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</si>
  <si>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</si>
  <si>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</si>
  <si>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</si>
  <si>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</si>
  <si>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</si>
  <si>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</si>
  <si>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</si>
  <si>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</si>
  <si>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</si>
  <si>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</si>
  <si>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</si>
  <si>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</si>
  <si>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</si>
  <si>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</si>
  <si>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</si>
  <si>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</si>
  <si>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</si>
  <si>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</si>
  <si>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</si>
  <si>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</si>
  <si>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</si>
  <si>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</si>
  <si>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</si>
  <si>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</si>
  <si>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</si>
  <si>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</si>
  <si>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</si>
  <si>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</si>
  <si>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</si>
  <si>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</si>
  <si>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</si>
  <si>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</si>
  <si>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</si>
  <si>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</si>
  <si>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</si>
  <si>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</si>
  <si>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</si>
  <si>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</si>
  <si>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</si>
  <si>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</si>
  <si>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</si>
  <si>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</si>
  <si>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</si>
  <si>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</si>
  <si>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</si>
  <si>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</si>
  <si>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</si>
  <si>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</si>
  <si>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</si>
  <si>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</si>
  <si>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</si>
  <si>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</si>
  <si>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</si>
  <si>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</si>
  <si>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</si>
  <si>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</si>
  <si>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</si>
  <si>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</si>
  <si>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</si>
  <si>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</si>
  <si>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</si>
  <si>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</si>
  <si>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</si>
  <si>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</si>
  <si>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</si>
  <si>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</si>
  <si>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</si>
  <si>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</si>
  <si>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</si>
  <si>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</si>
  <si>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</si>
  <si>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</si>
  <si>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</si>
  <si>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</si>
  <si>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</si>
  <si>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</si>
  <si>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</si>
  <si>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</si>
  <si>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</si>
  <si>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</si>
  <si>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</si>
  <si>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</si>
  <si>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</si>
  <si>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</si>
  <si>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</si>
  <si>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</si>
  <si>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</si>
  <si>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</si>
  <si>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</si>
  <si>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</si>
  <si>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</si>
  <si>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</si>
  <si>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</si>
  <si>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</si>
  <si>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</si>
  <si>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</si>
  <si>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</si>
  <si>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</si>
  <si>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</si>
  <si>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</si>
  <si>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</si>
  <si>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</si>
  <si>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</si>
  <si>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</si>
  <si>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</si>
  <si>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</si>
  <si>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</si>
  <si>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</si>
  <si>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</si>
  <si>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</si>
  <si>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</si>
  <si>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</si>
  <si>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</si>
  <si>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</si>
  <si>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</si>
  <si>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</si>
  <si>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</si>
  <si>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</si>
  <si>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</si>
  <si>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</si>
  <si>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</si>
  <si>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</si>
  <si>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</si>
  <si>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</si>
  <si>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</si>
  <si>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</si>
  <si>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</si>
  <si>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</si>
  <si>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</si>
  <si>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</si>
  <si>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</si>
  <si>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</si>
  <si>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</si>
  <si>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</si>
  <si>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</si>
  <si>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</si>
  <si>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</si>
  <si>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</si>
  <si>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</si>
  <si>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</si>
  <si>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</si>
  <si>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</si>
  <si>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</si>
  <si>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</si>
  <si>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</si>
  <si>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</si>
  <si>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</si>
  <si>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</si>
  <si>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</si>
  <si>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</si>
  <si>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</si>
  <si>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</si>
  <si>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</si>
  <si>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</si>
  <si>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</si>
  <si>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</si>
  <si>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</si>
  <si>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</si>
  <si>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</si>
  <si>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</si>
  <si>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</si>
  <si>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</si>
  <si>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</si>
  <si>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</si>
  <si>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</si>
  <si>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</si>
  <si>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</si>
  <si>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</si>
  <si>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</si>
  <si>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</si>
  <si>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</si>
  <si>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</si>
  <si>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</si>
  <si>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</si>
  <si>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</si>
  <si>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</si>
  <si>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</si>
  <si>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</si>
  <si>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</si>
  <si>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</si>
  <si>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</si>
  <si>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</si>
  <si>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</si>
  <si>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</si>
  <si>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</si>
  <si>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</si>
  <si>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</si>
  <si>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</si>
  <si>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</si>
  <si>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</si>
  <si>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</si>
  <si>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</si>
  <si>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</si>
  <si>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</si>
  <si>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</si>
  <si>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</si>
  <si>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</si>
  <si>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</si>
  <si>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</si>
  <si>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</si>
  <si>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</si>
  <si>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</si>
  <si>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</si>
  <si>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</si>
  <si>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</si>
  <si>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</si>
  <si>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</si>
  <si>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</si>
  <si>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</si>
  <si>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</si>
  <si>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</si>
  <si>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</si>
  <si>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</si>
  <si>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</si>
  <si>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</si>
  <si>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</si>
  <si>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</si>
  <si>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</si>
  <si>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</si>
  <si>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</si>
  <si>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</si>
  <si>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</si>
  <si>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</si>
  <si>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</si>
  <si>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</si>
  <si>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</si>
  <si>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</si>
  <si>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</si>
  <si>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</si>
  <si>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</si>
  <si>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</si>
  <si>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</si>
  <si>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</si>
  <si>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</si>
  <si>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</si>
  <si>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</si>
  <si>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</si>
  <si>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</si>
  <si>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</si>
  <si>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</si>
  <si>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</si>
  <si>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</si>
  <si>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</si>
  <si>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</si>
  <si>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</si>
  <si>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</si>
  <si>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</si>
  <si>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</si>
  <si>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</si>
  <si>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</si>
  <si>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</si>
  <si>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</si>
  <si>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</si>
  <si>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</si>
  <si>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</si>
  <si>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</si>
  <si>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</si>
  <si>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</si>
  <si>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</si>
  <si>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</si>
  <si>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</si>
  <si>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</si>
  <si>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</si>
  <si>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</si>
  <si>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</si>
  <si>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</si>
  <si>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</si>
  <si>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</si>
  <si>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</si>
  <si>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</si>
  <si>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</si>
  <si>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</si>
  <si>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</si>
  <si>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</si>
  <si>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</si>
  <si>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</si>
  <si>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</si>
  <si>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</si>
  <si>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</si>
  <si>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</si>
  <si>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</si>
  <si>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</si>
  <si>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</si>
  <si>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</si>
  <si>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</si>
  <si>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</si>
  <si>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</si>
  <si>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</si>
  <si>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</si>
  <si>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</si>
  <si>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</si>
  <si>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</si>
  <si>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</si>
  <si>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</si>
  <si>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</si>
  <si>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</si>
  <si>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</si>
  <si>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</si>
  <si>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</si>
  <si>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</si>
  <si>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</si>
  <si>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</si>
  <si>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</si>
  <si>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</si>
  <si>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</si>
  <si>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</si>
  <si>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</si>
  <si>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</si>
  <si>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</si>
  <si>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</si>
  <si>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</si>
  <si>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</si>
  <si>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</si>
  <si>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</si>
  <si>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</si>
  <si>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</si>
  <si>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</si>
  <si>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</si>
  <si>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</si>
  <si>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</si>
  <si>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</si>
  <si>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</si>
  <si>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</si>
  <si>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</si>
  <si>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</si>
  <si>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</si>
  <si>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</si>
  <si>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</si>
  <si>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</si>
  <si>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</si>
  <si>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</si>
  <si>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</si>
  <si>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</si>
  <si>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</si>
  <si>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</si>
  <si>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</si>
  <si>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</si>
  <si>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</si>
  <si>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</si>
  <si>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</si>
  <si>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</si>
  <si>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</si>
  <si>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</si>
  <si>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</si>
  <si>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</si>
  <si>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</si>
  <si>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</si>
  <si>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</si>
  <si>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</si>
  <si>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</si>
  <si>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</si>
  <si>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</si>
  <si>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</si>
  <si>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</si>
  <si>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</si>
  <si>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</si>
  <si>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</si>
  <si>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</si>
  <si>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</si>
  <si>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</si>
  <si>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</si>
  <si>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</si>
  <si>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</si>
  <si>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</si>
  <si>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</si>
  <si>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</si>
  <si>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</si>
  <si>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</si>
  <si>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</si>
  <si>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</si>
  <si>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</si>
  <si>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</si>
  <si>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</si>
  <si>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</si>
  <si>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</si>
  <si>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</si>
  <si>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</si>
  <si>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</si>
  <si>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</si>
  <si>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</si>
  <si>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</si>
  <si>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</si>
  <si>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</si>
  <si>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</si>
  <si>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</si>
  <si>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</si>
  <si>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</si>
  <si>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</si>
  <si>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</si>
  <si>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</si>
  <si>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</si>
  <si>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</si>
  <si>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</si>
  <si>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</si>
  <si>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</si>
  <si>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</si>
  <si>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</si>
  <si>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</si>
  <si>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</si>
  <si>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</si>
  <si>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</si>
  <si>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</si>
  <si>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</si>
  <si>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</si>
  <si>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</si>
  <si>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</si>
  <si>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</si>
  <si>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</si>
  <si>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</si>
  <si>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</si>
  <si>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</si>
  <si>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</si>
  <si>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</si>
  <si>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</si>
  <si>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</si>
  <si>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</si>
  <si>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</si>
  <si>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</si>
  <si>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</si>
  <si>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</si>
  <si>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</si>
  <si>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</si>
  <si>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</si>
  <si>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</si>
  <si>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</si>
  <si>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</si>
  <si>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</si>
  <si>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</si>
  <si>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</si>
  <si>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</si>
  <si>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</si>
  <si>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</si>
  <si>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</si>
  <si>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</si>
  <si>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</si>
  <si>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</si>
  <si>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</si>
  <si>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</si>
  <si>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</si>
  <si>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</si>
  <si>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</si>
  <si>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</si>
  <si>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</si>
  <si>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</si>
  <si>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</si>
  <si>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</si>
  <si>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</si>
  <si>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</si>
  <si>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</si>
  <si>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</si>
  <si>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</si>
  <si>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</si>
  <si>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</si>
  <si>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</si>
  <si>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</si>
  <si>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</si>
  <si>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</si>
  <si>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</si>
  <si>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</si>
  <si>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</si>
  <si>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</si>
  <si>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</si>
  <si>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</si>
  <si>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</si>
  <si>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</si>
  <si>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</si>
  <si>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</si>
  <si>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</si>
  <si>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</si>
  <si>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</si>
  <si>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</si>
  <si>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</si>
  <si>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</si>
  <si>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</si>
  <si>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</si>
  <si>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</si>
  <si>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</si>
  <si>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</si>
  <si>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</si>
  <si>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</si>
  <si>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</si>
  <si>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</si>
  <si>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</si>
  <si>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</si>
  <si>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</si>
  <si>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</si>
  <si>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</si>
  <si>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</si>
  <si>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</si>
  <si>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</si>
  <si>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</si>
  <si>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</si>
  <si>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</si>
  <si>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</si>
  <si>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</si>
  <si>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</si>
  <si>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</si>
  <si>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</si>
  <si>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</si>
  <si>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</si>
  <si>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</si>
  <si>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</si>
  <si>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</si>
  <si>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</si>
  <si>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</si>
  <si>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</si>
  <si>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</si>
  <si>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</si>
  <si>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</si>
  <si>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</si>
  <si>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</si>
  <si>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</si>
  <si>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</si>
  <si>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</si>
  <si>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</si>
  <si>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</si>
  <si>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</si>
  <si>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</si>
  <si>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</si>
  <si>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</si>
  <si>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</si>
  <si>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</si>
  <si>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</si>
  <si>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</si>
  <si>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</si>
  <si>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</si>
  <si>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</si>
  <si>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</si>
  <si>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</si>
  <si>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</si>
  <si>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</si>
  <si>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</si>
  <si>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</si>
  <si>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</si>
  <si>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</si>
  <si>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</si>
  <si>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</si>
  <si>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</si>
  <si>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</si>
  <si>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</si>
  <si>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</si>
  <si>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</si>
  <si>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</si>
  <si>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</si>
  <si>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</si>
  <si>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</si>
  <si>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</si>
  <si>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</si>
  <si>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</si>
  <si>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</si>
  <si>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</si>
  <si>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</si>
  <si>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</si>
  <si>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</si>
  <si>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</si>
  <si>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</si>
  <si>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</si>
  <si>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</si>
  <si>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</si>
  <si>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</si>
  <si>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</si>
  <si>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</si>
  <si>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</si>
  <si>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</si>
  <si>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</si>
  <si>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</si>
  <si>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</si>
  <si>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</si>
  <si>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</si>
  <si>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</si>
  <si>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</si>
  <si>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</si>
  <si>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</si>
  <si>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</si>
  <si>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</si>
  <si>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</si>
  <si>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</si>
  <si>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</si>
  <si>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</si>
  <si>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</si>
  <si>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</si>
  <si>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</si>
  <si>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</si>
  <si>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</si>
  <si>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</si>
  <si>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</si>
  <si>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</si>
  <si>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</si>
  <si>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</si>
  <si>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</si>
  <si>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</si>
  <si>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</si>
  <si>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</si>
  <si>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</si>
  <si>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</si>
  <si>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</si>
  <si>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</si>
  <si>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</si>
  <si>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</si>
  <si>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</si>
  <si>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</si>
  <si>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</si>
  <si>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</si>
  <si>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</si>
  <si>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</si>
  <si>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</si>
  <si>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</si>
  <si>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</si>
  <si>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</si>
  <si>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</si>
  <si>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</si>
  <si>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</si>
  <si>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</si>
  <si>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</si>
  <si>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</si>
  <si>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</si>
  <si>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</si>
  <si>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</si>
  <si>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</si>
  <si>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</si>
  <si>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</si>
  <si>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</si>
  <si>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</si>
  <si>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</si>
  <si>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</si>
  <si>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</si>
  <si>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</si>
  <si>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</si>
  <si>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</si>
  <si>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</si>
  <si>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</si>
  <si>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</si>
  <si>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</si>
  <si>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</si>
  <si>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</si>
  <si>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</si>
  <si>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</si>
  <si>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</si>
  <si>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</si>
  <si>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</si>
  <si>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</si>
  <si>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</si>
  <si>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</si>
  <si>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</si>
  <si>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</si>
  <si>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</si>
  <si>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</si>
  <si>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</si>
  <si>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</si>
  <si>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</si>
  <si>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</si>
  <si>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</si>
  <si>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</si>
  <si>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</si>
  <si>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</si>
  <si>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</si>
  <si>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</si>
  <si>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</si>
  <si>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</si>
  <si>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</si>
  <si>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</si>
  <si>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</si>
  <si>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</si>
  <si>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</si>
  <si>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</si>
  <si>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</si>
  <si>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</si>
  <si>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</si>
  <si>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</si>
  <si>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</si>
  <si>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</si>
  <si>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</si>
  <si>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</si>
  <si>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</si>
  <si>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</si>
  <si>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</si>
  <si>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</si>
  <si>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</si>
  <si>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</si>
  <si>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</si>
  <si>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</si>
  <si>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</si>
  <si>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</si>
  <si>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</si>
  <si>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</si>
  <si>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</si>
  <si>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</si>
  <si>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</si>
  <si>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</si>
  <si>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</si>
  <si>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</si>
  <si>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</si>
  <si>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</si>
  <si>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</si>
  <si>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</si>
  <si>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</si>
  <si>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</si>
  <si>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</si>
  <si>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</si>
  <si>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</si>
  <si>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</si>
  <si>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</si>
  <si>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</si>
  <si>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</si>
  <si>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</si>
  <si>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</si>
  <si>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</si>
  <si>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</si>
  <si>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</si>
  <si>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</si>
  <si>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</si>
  <si>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</si>
  <si>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</si>
  <si>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</si>
  <si>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</si>
  <si>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</si>
  <si>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</si>
  <si>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</si>
  <si>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</si>
  <si>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</si>
  <si>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</si>
  <si>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</si>
  <si>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</si>
  <si>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</si>
  <si>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</si>
  <si>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</si>
  <si>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</si>
  <si>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</si>
  <si>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</si>
  <si>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</si>
  <si>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</si>
  <si>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</si>
  <si>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</si>
  <si>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</si>
  <si>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</si>
  <si>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</si>
  <si>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</si>
  <si>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</si>
  <si>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</si>
  <si>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</si>
  <si>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</si>
  <si>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</si>
  <si>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</si>
  <si>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</si>
  <si>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</si>
  <si>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</si>
  <si>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</si>
  <si>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</si>
  <si>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</si>
  <si>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</si>
  <si>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</si>
  <si>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</si>
  <si>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</si>
  <si>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</si>
  <si>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</si>
  <si>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</si>
  <si>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</si>
  <si>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</si>
  <si>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</si>
  <si>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</si>
  <si>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</si>
  <si>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</si>
  <si>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</si>
  <si>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</si>
  <si>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</si>
  <si>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</si>
  <si>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</si>
  <si>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</si>
  <si>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</si>
  <si>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</si>
  <si>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</si>
  <si>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</si>
  <si>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</si>
  <si>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</si>
  <si>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</si>
  <si>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</si>
  <si>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</si>
  <si>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</si>
  <si>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</si>
  <si>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</si>
  <si>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</si>
  <si>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</si>
  <si>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</si>
  <si>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</si>
  <si>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</si>
  <si>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</si>
  <si>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</si>
  <si>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</si>
  <si>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</si>
  <si>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</si>
  <si>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</si>
  <si>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</si>
  <si>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</si>
  <si>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</si>
  <si>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</si>
  <si>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</si>
  <si>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</si>
  <si>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</si>
  <si>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</si>
  <si>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</si>
  <si>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</si>
  <si>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</si>
  <si>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</si>
  <si>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</si>
  <si>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</si>
  <si>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</si>
  <si>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</si>
  <si>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</si>
  <si>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</si>
  <si>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</si>
  <si>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</si>
  <si>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</si>
  <si>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</si>
  <si>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</si>
  <si>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</si>
  <si>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</si>
  <si>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</si>
  <si>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</si>
  <si>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</si>
  <si>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</si>
  <si>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</si>
  <si>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</si>
  <si>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</si>
  <si>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</si>
  <si>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</si>
  <si>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</si>
  <si>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</si>
  <si>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</si>
  <si>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</si>
  <si>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</si>
  <si>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</si>
  <si>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</si>
  <si>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</si>
  <si>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</si>
  <si>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</si>
  <si>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</si>
  <si>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</si>
  <si>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</si>
  <si>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</si>
  <si>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</si>
  <si>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</si>
  <si>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</si>
  <si>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</si>
  <si>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</si>
  <si>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</si>
  <si>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</si>
  <si>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</si>
  <si>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</si>
  <si>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</si>
  <si>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</si>
  <si>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</si>
  <si>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</si>
  <si>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</si>
  <si>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</si>
  <si>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</si>
  <si>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</si>
  <si>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</si>
  <si>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</si>
  <si>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</si>
  <si>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</si>
  <si>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</si>
  <si>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</si>
  <si>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</si>
  <si>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</si>
  <si>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</si>
  <si>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</si>
  <si>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</si>
  <si>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</si>
  <si>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</si>
  <si>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</si>
  <si>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</si>
  <si>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</si>
  <si>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</si>
  <si>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</si>
  <si>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</si>
  <si>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</si>
  <si>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</si>
  <si>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</si>
  <si>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</si>
  <si>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</si>
  <si>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</si>
  <si>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</si>
  <si>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</si>
  <si>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</si>
  <si>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</si>
  <si>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</si>
  <si>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</si>
  <si>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</si>
  <si>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</si>
  <si>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</si>
  <si>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</si>
  <si>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</si>
  <si>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</si>
  <si>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</si>
  <si>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</si>
  <si>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</si>
  <si>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</si>
  <si>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</si>
  <si>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</si>
  <si>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</si>
  <si>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</si>
  <si>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</si>
  <si>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</si>
  <si>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</si>
  <si>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</si>
  <si>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</si>
  <si>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</si>
  <si>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</si>
  <si>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</si>
  <si>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</si>
  <si>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</si>
  <si>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</si>
  <si>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</si>
  <si>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</si>
  <si>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</si>
  <si>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</si>
  <si>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</si>
  <si>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</si>
  <si>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</si>
  <si>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</si>
  <si>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</si>
  <si>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</si>
  <si>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</si>
  <si>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</si>
  <si>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</si>
  <si>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</si>
  <si>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</si>
  <si>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</si>
  <si>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</si>
  <si>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</si>
  <si>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</si>
  <si>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</si>
  <si>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</si>
  <si>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</si>
  <si>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</si>
  <si>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</si>
  <si>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</si>
  <si>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</si>
  <si>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</si>
  <si>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</si>
  <si>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</si>
  <si>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</si>
  <si>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</si>
  <si>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</si>
  <si>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</si>
  <si>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</si>
  <si>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</si>
  <si>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</si>
  <si>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</si>
  <si>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</si>
  <si>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</si>
  <si>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</si>
  <si>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</si>
  <si>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</si>
  <si>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</si>
  <si>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</si>
  <si>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</si>
  <si>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</si>
  <si>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</si>
  <si>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</si>
  <si>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</si>
  <si>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</si>
  <si>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</si>
  <si>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</si>
  <si>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</si>
  <si>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</si>
  <si>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</si>
  <si>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</si>
  <si>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</si>
  <si>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</si>
  <si>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</si>
  <si>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</si>
  <si>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</si>
  <si>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</si>
  <si>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</si>
  <si>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</si>
  <si>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</si>
  <si>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</si>
  <si>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</si>
  <si>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</si>
  <si>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</si>
  <si>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</si>
  <si>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</si>
  <si>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</si>
  <si>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</si>
  <si>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</si>
  <si>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</si>
  <si>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</si>
  <si>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</si>
  <si>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</si>
  <si>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</si>
  <si>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</si>
  <si>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</si>
  <si>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</si>
  <si>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</si>
  <si>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</si>
  <si>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</si>
  <si>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</si>
  <si>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</si>
  <si>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</si>
  <si>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</si>
  <si>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</si>
  <si>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</si>
  <si>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</si>
  <si>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</si>
  <si>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</si>
  <si>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</si>
  <si>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</si>
  <si>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</si>
  <si>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</si>
  <si>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</si>
  <si>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</si>
  <si>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</si>
  <si>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</si>
  <si>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</si>
  <si>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</si>
  <si>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</si>
  <si>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</si>
  <si>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</si>
  <si>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</si>
  <si>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</si>
  <si>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</si>
  <si>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</si>
  <si>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</si>
  <si>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</si>
  <si>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</si>
  <si>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</si>
  <si>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</si>
  <si>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</si>
  <si>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</si>
  <si>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</si>
  <si>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</si>
  <si>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</si>
  <si>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</si>
  <si>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</si>
  <si>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</si>
  <si>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</si>
  <si>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</si>
  <si>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</si>
  <si>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</si>
  <si>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</si>
  <si>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</si>
  <si>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</si>
  <si>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</si>
  <si>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</si>
  <si>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</si>
  <si>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</si>
  <si>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</si>
  <si>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</si>
  <si>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</si>
  <si>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</si>
  <si>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</si>
  <si>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</si>
  <si>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</si>
  <si>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</si>
  <si>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</si>
  <si>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</si>
  <si>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</si>
  <si>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</si>
  <si>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</si>
  <si>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</si>
  <si>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</si>
  <si>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</si>
  <si>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</si>
  <si>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</si>
  <si>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</si>
  <si>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</si>
  <si>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</si>
  <si>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</si>
  <si>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</si>
  <si>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</si>
  <si>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</si>
  <si>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</si>
  <si>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</si>
  <si>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</si>
  <si>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</si>
  <si>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</si>
  <si>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</si>
  <si>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</si>
  <si>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</si>
  <si>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</si>
  <si>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</si>
  <si>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</si>
  <si>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</si>
  <si>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</si>
  <si>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</si>
  <si>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</si>
  <si>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</si>
  <si>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</si>
  <si>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</si>
  <si>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</si>
  <si>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</si>
  <si>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</si>
  <si>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</si>
  <si>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</si>
  <si>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</si>
  <si>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</si>
  <si>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</si>
  <si>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</si>
  <si>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</si>
  <si>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</si>
  <si>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</si>
  <si>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</si>
  <si>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</si>
  <si>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</si>
  <si>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</si>
  <si>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</si>
  <si>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</si>
  <si>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</si>
  <si>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</si>
  <si>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</si>
  <si>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</si>
  <si>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</si>
  <si>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</si>
  <si>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</si>
  <si>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</si>
  <si>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</si>
  <si>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</si>
  <si>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</si>
  <si>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</si>
  <si>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</si>
  <si>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</si>
  <si>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</si>
  <si>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</si>
  <si>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</si>
  <si>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</si>
  <si>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</si>
  <si>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</si>
  <si>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</si>
  <si>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</si>
  <si>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</si>
  <si>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</si>
  <si>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</si>
  <si>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</si>
  <si>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</si>
  <si>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</si>
  <si>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</si>
  <si>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</si>
  <si>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</si>
  <si>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</si>
  <si>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</si>
  <si>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</si>
  <si>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</si>
  <si>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</si>
  <si>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</si>
  <si>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</si>
  <si>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</si>
  <si>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</si>
  <si>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</si>
  <si>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</si>
  <si>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</si>
  <si>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</si>
  <si>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</si>
  <si>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</si>
  <si>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</si>
  <si>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</si>
  <si>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</si>
  <si>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</si>
  <si>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</si>
  <si>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</si>
  <si>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</si>
  <si>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</si>
  <si>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</si>
  <si>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</si>
  <si>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</si>
  <si>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</si>
  <si>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</si>
  <si>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</si>
  <si>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</si>
  <si>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</si>
  <si>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</si>
  <si>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</si>
  <si>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</si>
  <si>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</si>
  <si>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</si>
  <si>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</si>
  <si>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</si>
  <si>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</si>
  <si>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</si>
  <si>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</si>
  <si>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</si>
  <si>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</si>
  <si>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</si>
  <si>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</si>
  <si>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</si>
  <si>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</si>
  <si>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</si>
  <si>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</si>
  <si>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</si>
  <si>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</si>
  <si>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</si>
  <si>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</si>
  <si>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</si>
  <si>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</si>
  <si>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</si>
  <si>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</si>
  <si>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</si>
  <si>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</si>
  <si>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</si>
  <si>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</si>
  <si>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</si>
  <si>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</si>
  <si>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</si>
  <si>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</si>
  <si>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</si>
  <si>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</si>
  <si>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</si>
  <si>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</si>
  <si>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</si>
  <si>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</si>
  <si>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</si>
  <si>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</si>
  <si>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</si>
  <si>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</si>
  <si>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</si>
  <si>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</si>
  <si>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</si>
  <si>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</si>
  <si>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</si>
  <si>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</si>
  <si>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</si>
  <si>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</si>
  <si>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</si>
  <si>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</si>
  <si>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</si>
  <si>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</si>
  <si>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</si>
  <si>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</si>
  <si>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</si>
  <si>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</si>
  <si>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</si>
  <si>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</si>
  <si>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</si>
  <si>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</si>
  <si>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</si>
  <si>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</si>
  <si>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</si>
  <si>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</si>
  <si>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</si>
  <si>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</si>
  <si>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</si>
  <si>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</si>
  <si>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</si>
  <si>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</si>
  <si>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</si>
  <si>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</si>
  <si>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</si>
  <si>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</si>
  <si>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</si>
  <si>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</si>
  <si>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</si>
  <si>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</si>
  <si>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</si>
  <si>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</si>
  <si>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</si>
  <si>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</si>
  <si>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</si>
  <si>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</si>
  <si>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</si>
  <si>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</si>
  <si>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</si>
  <si>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</si>
  <si>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</si>
  <si>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</si>
  <si>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</si>
  <si>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</si>
  <si>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</si>
  <si>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</si>
  <si>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</si>
  <si>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</si>
  <si>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</si>
  <si>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</si>
  <si>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</si>
  <si>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</si>
  <si>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</si>
  <si>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</si>
  <si>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</si>
  <si>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</si>
  <si>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</si>
  <si>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</si>
  <si>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</si>
  <si>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</si>
  <si>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</si>
  <si>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</si>
  <si>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</si>
  <si>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</si>
  <si>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</si>
  <si>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</si>
  <si>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</si>
  <si>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</si>
  <si>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</si>
  <si>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</si>
  <si>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</si>
  <si>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</si>
  <si>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</si>
  <si>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</si>
  <si>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</si>
  <si>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</si>
  <si>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</si>
  <si>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</si>
  <si>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</si>
  <si>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</si>
  <si>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</si>
  <si>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</si>
  <si>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</si>
  <si>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</si>
  <si>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</si>
  <si>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</si>
  <si>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</si>
  <si>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</si>
  <si>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</si>
  <si>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</si>
  <si>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</si>
  <si>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</si>
  <si>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</si>
  <si>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</si>
  <si>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</si>
  <si>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</si>
  <si>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</si>
  <si>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</si>
  <si>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</si>
  <si>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</si>
  <si>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</si>
  <si>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</si>
  <si>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</si>
  <si>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</si>
  <si>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</si>
  <si>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</si>
  <si>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</si>
  <si>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</si>
  <si>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</si>
  <si>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</si>
  <si>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</si>
  <si>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</si>
  <si>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</si>
  <si>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</si>
  <si>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</si>
  <si>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</si>
  <si>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</si>
  <si>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</si>
  <si>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</si>
  <si>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</si>
  <si>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</si>
  <si>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</si>
  <si>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</si>
  <si>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</si>
  <si>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</si>
  <si>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</si>
  <si>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</si>
  <si>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</si>
  <si>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</si>
  <si>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</si>
  <si>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</si>
  <si>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</si>
  <si>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</si>
  <si>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</si>
  <si>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</si>
  <si>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</si>
  <si>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</si>
  <si>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</si>
  <si>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</si>
  <si>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</si>
  <si>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</si>
  <si>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</si>
  <si>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</si>
  <si>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</si>
  <si>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</si>
  <si>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</si>
  <si>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</si>
  <si>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</si>
  <si>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</si>
  <si>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</si>
  <si>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</si>
  <si>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</si>
  <si>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</si>
  <si>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</si>
  <si>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</si>
  <si>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</si>
  <si>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</si>
  <si>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</si>
  <si>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</si>
  <si>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</si>
  <si>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</si>
  <si>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</si>
  <si>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</si>
  <si>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</si>
  <si>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</si>
  <si>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</si>
  <si>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</si>
  <si>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</si>
  <si>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</si>
  <si>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</si>
  <si>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</si>
  <si>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</si>
  <si>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</si>
  <si>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</si>
  <si>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</si>
  <si>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</si>
  <si>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</si>
  <si>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</si>
  <si>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</si>
  <si>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</si>
  <si>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</si>
  <si>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</si>
  <si>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</si>
  <si>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</si>
  <si>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</si>
  <si>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</si>
  <si>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</si>
  <si>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</si>
  <si>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</si>
  <si>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</si>
  <si>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</si>
  <si>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</si>
  <si>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</si>
  <si>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</si>
  <si>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</si>
  <si>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</si>
  <si>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</si>
  <si>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</si>
  <si>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</si>
  <si>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</si>
  <si>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</si>
  <si>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</si>
  <si>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</si>
  <si>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</si>
  <si>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</si>
  <si>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</si>
  <si>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</si>
  <si>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</si>
  <si>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</si>
  <si>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</si>
  <si>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</si>
  <si>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</si>
  <si>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</si>
  <si>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</si>
  <si>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</si>
  <si>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</si>
  <si>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</si>
  <si>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</si>
  <si>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</si>
  <si>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</si>
  <si>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</si>
  <si>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</si>
  <si>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</si>
  <si>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</si>
  <si>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</si>
  <si>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</si>
  <si>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</si>
  <si>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</si>
  <si>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</si>
  <si>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</si>
  <si>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</si>
  <si>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</si>
  <si>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</si>
  <si>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</si>
  <si>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</si>
  <si>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</si>
  <si>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</si>
  <si>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</si>
  <si>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</si>
  <si>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</si>
  <si>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</si>
  <si>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</si>
  <si>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</si>
  <si>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</si>
  <si>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</si>
  <si>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</si>
  <si>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</si>
  <si>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</si>
  <si>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</si>
  <si>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</si>
  <si>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</si>
  <si>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</si>
  <si>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</si>
  <si>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</si>
  <si>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</si>
  <si>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</si>
  <si>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</si>
  <si>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</si>
  <si>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</si>
  <si>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</si>
  <si>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</si>
  <si>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</si>
  <si>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</si>
  <si>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</si>
  <si>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</si>
  <si>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</si>
  <si>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</si>
  <si>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</si>
  <si>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</si>
  <si>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</si>
  <si>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</si>
  <si>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</si>
  <si>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</si>
  <si>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</si>
  <si>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</si>
  <si>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</si>
  <si>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</si>
  <si>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</si>
  <si>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</si>
  <si>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</si>
  <si>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</si>
  <si>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</si>
  <si>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</si>
  <si>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</si>
  <si>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</si>
  <si>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</si>
  <si>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</si>
  <si>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</si>
  <si>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</si>
  <si>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</si>
  <si>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</si>
  <si>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</si>
  <si>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</si>
  <si>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</si>
  <si>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</si>
  <si>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</si>
  <si>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</si>
  <si>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</si>
  <si>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</si>
  <si>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</si>
  <si>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</si>
  <si>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</si>
  <si>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</si>
  <si>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</si>
  <si>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</si>
  <si>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</si>
  <si>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</si>
  <si>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</si>
  <si>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</si>
  <si>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</si>
  <si>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</si>
  <si>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</si>
  <si>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</si>
  <si>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</si>
  <si>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</si>
  <si>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</si>
  <si>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</si>
  <si>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</si>
  <si>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</si>
  <si>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</si>
  <si>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</si>
  <si>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</si>
  <si>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</si>
  <si>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</si>
  <si>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</si>
  <si>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</si>
  <si>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</si>
  <si>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</si>
  <si>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</si>
  <si>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</si>
  <si>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</si>
  <si>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</si>
  <si>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</si>
  <si>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</si>
  <si>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</si>
  <si>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</si>
  <si>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</si>
  <si>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</si>
  <si>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</si>
  <si>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</si>
  <si>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</si>
  <si>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</si>
  <si>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</si>
  <si>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</si>
  <si>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</si>
  <si>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</si>
  <si>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</si>
  <si>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</si>
  <si>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</si>
  <si>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</si>
  <si>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</si>
  <si>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</si>
  <si>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</si>
  <si>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</si>
  <si>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</si>
  <si>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</si>
  <si>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</si>
  <si>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</si>
  <si>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</si>
  <si>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</si>
  <si>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</si>
  <si>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</si>
  <si>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</si>
  <si>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</si>
  <si>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</si>
  <si>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</si>
  <si>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</si>
  <si>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</si>
  <si>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</si>
  <si>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</si>
  <si>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</si>
  <si>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</si>
  <si>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</si>
  <si>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</si>
  <si>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</si>
  <si>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</si>
  <si>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</si>
  <si>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</si>
  <si>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</si>
  <si>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</si>
  <si>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</si>
  <si>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</si>
  <si>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</si>
  <si>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</si>
  <si>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</si>
  <si>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</si>
  <si>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</si>
  <si>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</si>
  <si>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</si>
  <si>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</si>
  <si>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</si>
  <si>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</si>
  <si>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</si>
  <si>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</si>
  <si>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</si>
  <si>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</si>
  <si>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</si>
  <si>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</si>
  <si>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</si>
  <si>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</si>
  <si>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</si>
  <si>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</si>
  <si>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</si>
  <si>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</si>
  <si>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</si>
  <si>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</si>
  <si>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</si>
  <si>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</si>
  <si>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</si>
  <si>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</si>
  <si>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</si>
  <si>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</si>
  <si>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</si>
  <si>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</si>
  <si>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</si>
  <si>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</si>
  <si>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</si>
  <si>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</si>
  <si>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</si>
  <si>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</si>
  <si>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</si>
  <si>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</si>
  <si>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</si>
  <si>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</si>
  <si>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</si>
  <si>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</si>
  <si>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</si>
  <si>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</si>
  <si>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</si>
  <si>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</si>
  <si>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</si>
  <si>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</si>
  <si>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</si>
  <si>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</si>
  <si>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</si>
  <si>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</si>
  <si>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</si>
  <si>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</si>
  <si>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</si>
  <si>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</si>
  <si>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</si>
  <si>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</si>
  <si>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</si>
  <si>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</si>
  <si>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</si>
  <si>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</si>
  <si>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</si>
  <si>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</si>
  <si>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</si>
  <si>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</si>
  <si>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</si>
  <si>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</si>
  <si>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</si>
  <si>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</si>
  <si>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</si>
  <si>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</si>
  <si>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</si>
  <si>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</si>
  <si>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</si>
  <si>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</si>
  <si>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</si>
  <si>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</si>
  <si>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</si>
  <si>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</si>
  <si>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</si>
  <si>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</si>
  <si>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</si>
  <si>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</si>
  <si>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</si>
  <si>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</si>
  <si>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</si>
  <si>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</si>
  <si>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</si>
  <si>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</si>
  <si>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</si>
  <si>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</si>
  <si>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</si>
  <si>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</si>
  <si>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</si>
  <si>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</si>
  <si>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</si>
  <si>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</si>
  <si>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</si>
  <si>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</si>
  <si>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</si>
  <si>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</si>
  <si>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</si>
  <si>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</si>
  <si>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</si>
  <si>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</si>
  <si>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</si>
  <si>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</si>
  <si>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</si>
  <si>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</si>
  <si>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</si>
  <si>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</si>
  <si>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</si>
  <si>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</si>
  <si>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</si>
  <si>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</si>
  <si>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</si>
  <si>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</si>
  <si>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</si>
  <si>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</si>
  <si>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</si>
  <si>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</si>
  <si>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</si>
  <si>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</si>
  <si>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</si>
  <si>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</si>
  <si>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</si>
  <si>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</si>
  <si>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</si>
  <si>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</si>
  <si>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</si>
  <si>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</si>
  <si>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</si>
  <si>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</si>
  <si>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</si>
  <si>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</si>
  <si>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</si>
  <si>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</si>
  <si>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</si>
  <si>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</si>
  <si>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</si>
  <si>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</si>
  <si>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</si>
  <si>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</si>
  <si>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</si>
  <si>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</si>
  <si>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</si>
  <si>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</si>
  <si>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</si>
  <si>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</si>
  <si>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</si>
  <si>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</si>
  <si>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</si>
  <si>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</si>
  <si>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</si>
  <si>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</si>
  <si>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</si>
  <si>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</si>
  <si>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</si>
  <si>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</si>
  <si>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</si>
  <si>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</si>
  <si>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</si>
  <si>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</si>
  <si>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</si>
  <si>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</si>
  <si>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</si>
  <si>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</si>
  <si>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</si>
  <si>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</si>
  <si>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</si>
  <si>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</si>
  <si>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</si>
  <si>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</si>
  <si>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</si>
  <si>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</si>
  <si>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</si>
  <si>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</si>
  <si>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</si>
  <si>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</si>
  <si>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</si>
  <si>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</si>
  <si>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</si>
  <si>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</si>
  <si>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</si>
  <si>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</si>
  <si>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</si>
  <si>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</si>
  <si>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</si>
  <si>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</si>
  <si>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</si>
  <si>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</si>
  <si>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</si>
  <si>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</si>
  <si>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</si>
  <si>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</si>
  <si>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</si>
  <si>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</si>
  <si>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</si>
  <si>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</si>
  <si>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</si>
  <si>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</si>
  <si>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</si>
  <si>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</si>
  <si>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</si>
  <si>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</si>
  <si>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</si>
  <si>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</si>
  <si>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</si>
  <si>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</si>
  <si>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</si>
  <si>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</si>
  <si>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</si>
  <si>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</si>
  <si>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</si>
  <si>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</si>
  <si>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</si>
  <si>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</si>
  <si>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</si>
  <si>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</si>
  <si>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</si>
  <si>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</si>
  <si>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</si>
  <si>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</si>
  <si>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</si>
  <si>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</si>
  <si>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</si>
  <si>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</si>
  <si>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</si>
  <si>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</si>
  <si>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</si>
  <si>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</si>
  <si>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</si>
  <si>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</si>
  <si>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</si>
  <si>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</si>
  <si>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</si>
  <si>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</si>
  <si>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</si>
  <si>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</si>
  <si>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</si>
  <si>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</si>
  <si>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</si>
  <si>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</si>
  <si>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</si>
  <si>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</si>
  <si>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</si>
  <si>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</si>
  <si>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</si>
  <si>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</si>
  <si>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</si>
  <si>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</si>
  <si>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</si>
  <si>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</si>
  <si>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</si>
  <si>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</si>
  <si>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</si>
  <si>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</si>
  <si>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</si>
  <si>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</si>
  <si>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</si>
  <si>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</si>
  <si>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</si>
  <si>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</si>
  <si>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</si>
  <si>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</si>
  <si>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</si>
  <si>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</si>
  <si>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</si>
  <si>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</si>
  <si>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</si>
  <si>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</si>
  <si>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</si>
  <si>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</si>
  <si>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</si>
  <si>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</si>
  <si>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</si>
  <si>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</si>
  <si>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</si>
  <si>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</si>
  <si>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</si>
  <si>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</si>
  <si>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</si>
  <si>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</si>
  <si>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</si>
  <si>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</si>
  <si>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</si>
  <si>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</si>
  <si>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</si>
  <si>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</si>
  <si>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</si>
  <si>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</si>
  <si>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</si>
  <si>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</si>
  <si>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</si>
  <si>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</si>
  <si>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</si>
  <si>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</si>
  <si>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</si>
  <si>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</si>
  <si>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</si>
  <si>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</si>
  <si>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</si>
  <si>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</si>
  <si>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</si>
  <si>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</si>
  <si>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</si>
  <si>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</si>
  <si>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</si>
  <si>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</si>
  <si>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</si>
  <si>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</si>
  <si>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</si>
  <si>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</si>
  <si>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</si>
  <si>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</si>
  <si>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</si>
  <si>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</si>
  <si>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</si>
  <si>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</si>
  <si>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</si>
  <si>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</si>
  <si>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</si>
  <si>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</si>
  <si>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</si>
  <si>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</si>
  <si>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</si>
  <si>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</si>
  <si>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</si>
  <si>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</si>
  <si>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</si>
  <si>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</si>
  <si>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</si>
  <si>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</si>
  <si>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</si>
  <si>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</si>
  <si>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</si>
  <si>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</si>
  <si>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</si>
  <si>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</si>
  <si>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</si>
  <si>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</si>
  <si>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</si>
  <si>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</si>
  <si>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</si>
  <si>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</si>
  <si>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</si>
  <si>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</si>
  <si>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</si>
  <si>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</si>
  <si>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</si>
  <si>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</si>
  <si>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</si>
  <si>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</si>
  <si>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</si>
  <si>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</si>
  <si>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</si>
  <si>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</si>
  <si>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</si>
  <si>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</si>
  <si>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</si>
  <si>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</si>
  <si>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</si>
  <si>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</si>
  <si>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</si>
  <si>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</si>
  <si>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</si>
  <si>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</si>
  <si>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</si>
  <si>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</si>
  <si>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</si>
  <si>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</si>
  <si>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</si>
  <si>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</si>
  <si>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</si>
  <si>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</si>
  <si>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</si>
  <si>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</si>
  <si>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</si>
  <si>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</si>
  <si>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</si>
  <si>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</si>
  <si>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</si>
  <si>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</si>
  <si>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</si>
  <si>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</si>
  <si>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</si>
  <si>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</si>
  <si>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</si>
  <si>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</si>
  <si>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</si>
  <si>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</si>
  <si>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</si>
  <si>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</si>
  <si>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</si>
  <si>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</si>
  <si>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</si>
  <si>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</si>
  <si>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</si>
  <si>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</si>
  <si>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</si>
  <si>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</si>
  <si>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</si>
  <si>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</si>
  <si>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</si>
  <si>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</si>
  <si>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</si>
  <si>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</si>
  <si>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</si>
  <si>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</si>
  <si>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</si>
  <si>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</si>
  <si>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</si>
  <si>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</si>
  <si>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</si>
  <si>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</si>
  <si>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</si>
  <si>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</si>
  <si>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</si>
  <si>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</si>
  <si>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</si>
  <si>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</si>
  <si>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</si>
  <si>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</si>
  <si>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</si>
  <si>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</si>
  <si>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</si>
  <si>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</si>
  <si>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</si>
  <si>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</si>
  <si>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</si>
  <si>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</si>
  <si>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</si>
  <si>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</si>
  <si>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</si>
  <si>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</si>
  <si>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</si>
  <si>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</si>
  <si>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</si>
  <si>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</si>
  <si>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</si>
  <si>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</si>
  <si>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</si>
  <si>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</si>
  <si>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</si>
  <si>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</si>
  <si>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</si>
  <si>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</si>
  <si>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</si>
  <si>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</si>
  <si>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</si>
  <si>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</si>
  <si>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</si>
  <si>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</si>
  <si>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</si>
  <si>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</si>
  <si>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</si>
  <si>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</si>
  <si>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</si>
  <si>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</si>
  <si>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</si>
  <si>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</si>
  <si>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</si>
  <si>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</si>
  <si>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</si>
  <si>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</si>
  <si>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</si>
  <si>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</si>
  <si>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</si>
  <si>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</si>
  <si>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</si>
  <si>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</si>
  <si>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</si>
  <si>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</si>
  <si>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</si>
  <si>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</si>
  <si>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</si>
  <si>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</si>
  <si>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</si>
  <si>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</si>
  <si>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</si>
  <si>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</si>
  <si>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</si>
  <si>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</si>
  <si>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</si>
  <si>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</si>
  <si>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</si>
  <si>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</si>
  <si>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</si>
  <si>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</si>
  <si>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</si>
  <si>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</si>
  <si>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</si>
  <si>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</si>
  <si>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</si>
  <si>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</si>
  <si>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</si>
  <si>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</si>
  <si>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</si>
  <si>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</si>
  <si>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</si>
  <si>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</si>
  <si>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</si>
  <si>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</si>
  <si>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</si>
  <si>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</si>
  <si>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</si>
  <si>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</si>
  <si>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</si>
  <si>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</si>
  <si>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</si>
  <si>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</si>
  <si>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</si>
  <si>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</si>
  <si>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</si>
  <si>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</si>
  <si>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</si>
  <si>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</si>
  <si>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</si>
  <si>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</si>
  <si>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</si>
  <si>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</si>
  <si>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</si>
  <si>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</si>
  <si>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</si>
  <si>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</si>
  <si>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</si>
  <si>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</si>
  <si>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</si>
  <si>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</si>
  <si>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</si>
  <si>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</si>
  <si>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</si>
  <si>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</si>
  <si>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</si>
  <si>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</si>
  <si>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</si>
  <si>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</si>
  <si>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</si>
  <si>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</si>
  <si>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</si>
  <si>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</si>
  <si>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</si>
  <si>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</si>
  <si>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</si>
  <si>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</si>
  <si>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</si>
  <si>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</si>
  <si>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</si>
  <si>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</si>
  <si>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</si>
  <si>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</si>
  <si>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</si>
  <si>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</si>
  <si>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</si>
  <si>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</si>
  <si>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</si>
  <si>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</si>
  <si>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</si>
  <si>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</si>
  <si>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</si>
  <si>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</si>
  <si>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</si>
  <si>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</si>
  <si>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</si>
  <si>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</si>
  <si>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</si>
  <si>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</si>
  <si>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</si>
  <si>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</si>
  <si>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</si>
  <si>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</si>
  <si>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</si>
  <si>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</si>
  <si>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</si>
  <si>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</si>
  <si>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</si>
  <si>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</si>
  <si>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</si>
  <si>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</si>
  <si>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</si>
  <si>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</si>
  <si>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</si>
  <si>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</si>
  <si>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</si>
  <si>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</si>
  <si>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</si>
  <si>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</si>
  <si>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</si>
  <si>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</si>
  <si>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</si>
  <si>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</si>
  <si>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</si>
  <si>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</si>
  <si>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</si>
  <si>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</si>
  <si>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</si>
  <si>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</si>
  <si>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</si>
  <si>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</si>
  <si>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</si>
  <si>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</si>
  <si>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</si>
  <si>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</si>
  <si>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</si>
  <si>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</si>
  <si>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</si>
  <si>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</si>
  <si>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</si>
  <si>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</si>
  <si>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</si>
  <si>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</si>
  <si>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</si>
  <si>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</si>
  <si>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</si>
  <si>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</si>
  <si>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</si>
  <si>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</si>
  <si>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</si>
  <si>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</si>
  <si>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</si>
  <si>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</si>
  <si>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</si>
  <si>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</si>
  <si>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</si>
  <si>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</si>
  <si>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</si>
  <si>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</si>
  <si>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</si>
  <si>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</si>
  <si>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</si>
  <si>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</si>
  <si>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</si>
  <si>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</si>
  <si>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</si>
  <si>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</si>
  <si>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</si>
  <si>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</si>
  <si>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</si>
  <si>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</si>
  <si>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</si>
  <si>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</si>
  <si>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</si>
  <si>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</si>
  <si>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</si>
  <si>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</si>
  <si>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</si>
  <si>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</si>
  <si>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</si>
  <si>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</si>
  <si>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</si>
  <si>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</si>
  <si>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</si>
  <si>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</si>
  <si>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</si>
  <si>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</si>
  <si>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</si>
  <si>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</si>
  <si>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</si>
  <si>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</si>
  <si>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</si>
  <si>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</si>
  <si>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</si>
  <si>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</si>
  <si>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</si>
  <si>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</si>
  <si>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</si>
  <si>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</si>
  <si>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</si>
  <si>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</si>
  <si>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</si>
  <si>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</si>
  <si>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</si>
  <si>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</si>
  <si>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</si>
  <si>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</si>
  <si>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</si>
  <si>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</si>
  <si>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</si>
  <si>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</si>
  <si>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</si>
  <si>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</si>
  <si>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</si>
  <si>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</si>
  <si>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</si>
  <si>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</si>
  <si>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</si>
  <si>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</si>
  <si>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</si>
  <si>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</si>
  <si>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</si>
  <si>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</si>
  <si>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</si>
  <si>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</si>
  <si>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</si>
  <si>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</si>
  <si>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</si>
  <si>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</si>
  <si>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</si>
  <si>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</si>
  <si>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</si>
  <si>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</si>
  <si>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</si>
  <si>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</si>
  <si>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</si>
  <si>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</si>
  <si>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</si>
  <si>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</si>
  <si>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</si>
  <si>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</si>
  <si>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</si>
  <si>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</si>
  <si>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</si>
  <si>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</si>
  <si>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</si>
  <si>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</si>
  <si>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</si>
  <si>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</si>
  <si>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</si>
  <si>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</si>
  <si>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</si>
  <si>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</si>
  <si>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</si>
  <si>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</si>
  <si>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</si>
  <si>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</si>
  <si>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</si>
  <si>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</si>
  <si>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</si>
  <si>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</si>
  <si>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</si>
  <si>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</si>
  <si>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</si>
  <si>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</si>
  <si>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</si>
  <si>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</si>
  <si>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</si>
  <si>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</si>
  <si>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</si>
  <si>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</si>
  <si>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</si>
  <si>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</si>
  <si>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</si>
  <si>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</si>
  <si>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</si>
  <si>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</si>
  <si>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</si>
  <si>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</si>
  <si>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</si>
  <si>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</si>
  <si>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</si>
  <si>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</si>
  <si>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</si>
  <si>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</si>
  <si>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</si>
  <si>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</si>
  <si>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</si>
  <si>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</si>
  <si>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</si>
  <si>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</si>
  <si>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</si>
  <si>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</si>
  <si>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</si>
  <si>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</si>
  <si>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</si>
  <si>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</si>
  <si>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</si>
  <si>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</si>
  <si>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</si>
  <si>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</si>
  <si>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</si>
  <si>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</si>
  <si>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</si>
  <si>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</si>
  <si>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</si>
  <si>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</si>
  <si>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</si>
  <si>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</si>
  <si>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</si>
  <si>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</si>
  <si>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</si>
  <si>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</si>
  <si>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</si>
  <si>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</si>
  <si>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</si>
  <si>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</si>
  <si>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</si>
  <si>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</si>
  <si>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</si>
  <si>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</si>
  <si>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</si>
  <si>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</si>
  <si>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</si>
  <si>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</si>
  <si>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</si>
  <si>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</si>
  <si>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</si>
  <si>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</si>
  <si>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</si>
  <si>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</si>
  <si>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</si>
  <si>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</si>
  <si>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</si>
  <si>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</si>
  <si>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</si>
  <si>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</si>
  <si>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</si>
  <si>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</si>
  <si>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</si>
  <si>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</si>
  <si>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</si>
  <si>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</si>
  <si>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</si>
  <si>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</si>
  <si>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</si>
  <si>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</si>
  <si>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</si>
  <si>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</si>
  <si>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</si>
  <si>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</si>
  <si>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</si>
  <si>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</si>
  <si>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</si>
  <si>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</si>
  <si>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</si>
  <si>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</si>
  <si>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</si>
  <si>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</si>
  <si>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</si>
  <si>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</si>
  <si>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</si>
  <si>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</si>
  <si>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</si>
  <si>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</si>
  <si>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</si>
  <si>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</si>
  <si>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</si>
  <si>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</si>
  <si>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</si>
  <si>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</si>
  <si>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</si>
  <si>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</si>
  <si>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</si>
  <si>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</si>
  <si>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</si>
  <si>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</si>
  <si>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</si>
  <si>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</si>
  <si>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</si>
  <si>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</si>
  <si>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</si>
  <si>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</si>
  <si>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</si>
  <si>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</si>
  <si>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</si>
  <si>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</si>
  <si>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</si>
  <si>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</si>
  <si>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</si>
  <si>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</si>
  <si>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</si>
  <si>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</si>
  <si>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</si>
  <si>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</si>
  <si>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</si>
  <si>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</si>
  <si>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</si>
  <si>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</si>
  <si>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</si>
  <si>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</si>
  <si>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</si>
  <si>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</si>
  <si>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</si>
  <si>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</si>
  <si>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</si>
  <si>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</si>
  <si>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</si>
  <si>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</si>
  <si>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</si>
  <si>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</si>
  <si>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</si>
  <si>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</si>
  <si>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</si>
  <si>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</si>
  <si>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</si>
  <si>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</si>
  <si>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</si>
  <si>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</si>
  <si>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</si>
  <si>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</si>
  <si>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</si>
  <si>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</si>
  <si>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</si>
  <si>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</si>
  <si>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</si>
  <si>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</si>
  <si>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</si>
  <si>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</si>
  <si>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</si>
  <si>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</si>
  <si>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</si>
  <si>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</si>
  <si>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</si>
  <si>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</si>
  <si>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</si>
  <si>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</si>
  <si>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</si>
  <si>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</si>
  <si>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</si>
  <si>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</si>
  <si>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</si>
  <si>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</si>
  <si>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</si>
  <si>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</si>
  <si>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</si>
  <si>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</si>
  <si>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</si>
  <si>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</si>
  <si>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</si>
  <si>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</si>
  <si>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</si>
  <si>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</si>
  <si>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</si>
  <si>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</si>
  <si>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</si>
  <si>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</si>
  <si>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</si>
  <si>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</si>
  <si>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</si>
  <si>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</si>
  <si>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</si>
  <si>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</si>
  <si>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</si>
  <si>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</si>
  <si>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</si>
  <si>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</si>
  <si>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</si>
  <si>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</si>
  <si>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</si>
  <si>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</si>
  <si>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</si>
  <si>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</si>
  <si>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</si>
  <si>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</si>
  <si>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</si>
  <si>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</si>
  <si>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</si>
  <si>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</si>
  <si>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</si>
  <si>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</si>
  <si>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</si>
  <si>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</si>
  <si>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</si>
  <si>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</si>
  <si>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</si>
  <si>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</si>
  <si>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</si>
  <si>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</si>
  <si>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</si>
  <si>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</si>
  <si>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</si>
  <si>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</si>
  <si>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</si>
  <si>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</si>
  <si>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</si>
  <si>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</si>
  <si>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</si>
  <si>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</si>
  <si>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</si>
  <si>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</si>
  <si>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</si>
  <si>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</si>
  <si>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</si>
  <si>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</si>
  <si>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</si>
  <si>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</si>
  <si>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</si>
  <si>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</si>
  <si>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</si>
  <si>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</si>
  <si>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</si>
  <si>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</si>
  <si>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</si>
  <si>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</si>
  <si>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</si>
  <si>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</si>
  <si>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</si>
  <si>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</si>
  <si>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</si>
  <si>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</si>
  <si>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</si>
  <si>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</si>
  <si>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</si>
  <si>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</si>
  <si>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</si>
  <si>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</si>
  <si>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</si>
  <si>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</si>
  <si>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</si>
  <si>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</si>
  <si>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</si>
  <si>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</si>
  <si>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</si>
  <si>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</si>
  <si>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</si>
  <si>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</si>
  <si>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</si>
  <si>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</si>
  <si>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</si>
  <si>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</si>
  <si>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</si>
  <si>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</si>
  <si>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</si>
  <si>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</si>
  <si>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</si>
  <si>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</si>
  <si>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</si>
  <si>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</si>
  <si>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</si>
  <si>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</si>
  <si>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</si>
  <si>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</si>
  <si>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</si>
  <si>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</si>
  <si>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</si>
  <si>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</si>
  <si>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</si>
  <si>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</si>
  <si>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</si>
  <si>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</si>
  <si>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</si>
  <si>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</si>
  <si>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</si>
  <si>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</si>
  <si>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</si>
  <si>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</si>
  <si>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</si>
  <si>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</si>
  <si>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</si>
  <si>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</si>
  <si>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</si>
  <si>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</si>
  <si>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</si>
  <si>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</si>
  <si>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</si>
  <si>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</si>
  <si>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</si>
  <si>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</si>
  <si>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</si>
  <si>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</si>
  <si>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</si>
  <si>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</si>
  <si>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</si>
  <si>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</si>
  <si>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</si>
  <si>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</si>
  <si>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</si>
  <si>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</si>
  <si>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</si>
  <si>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</si>
  <si>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</si>
  <si>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</si>
  <si>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</si>
  <si>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</si>
  <si>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</si>
  <si>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</si>
  <si>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</si>
  <si>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</si>
  <si>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</si>
  <si>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</si>
  <si>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</si>
  <si>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</si>
  <si>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</si>
  <si>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</si>
  <si>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</si>
  <si>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</si>
  <si>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</si>
  <si>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</si>
  <si>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</si>
  <si>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</si>
  <si>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</si>
  <si>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</si>
  <si>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</si>
  <si>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</si>
  <si>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</si>
  <si>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</si>
  <si>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</si>
  <si>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</si>
  <si>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</si>
  <si>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</si>
  <si>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</si>
  <si>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</si>
  <si>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</si>
  <si>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</si>
  <si>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</si>
  <si>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</si>
  <si>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</si>
  <si>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</si>
  <si>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</si>
  <si>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</si>
  <si>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</si>
  <si>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</si>
  <si>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</si>
  <si>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</si>
  <si>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</si>
  <si>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</si>
  <si>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</si>
  <si>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</si>
  <si>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</si>
  <si>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</si>
  <si>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</si>
  <si>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</si>
  <si>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</si>
  <si>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</si>
  <si>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</si>
  <si>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</si>
  <si>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</si>
  <si>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</si>
  <si>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</si>
  <si>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</si>
  <si>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</si>
  <si>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</si>
  <si>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</si>
  <si>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</si>
  <si>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</si>
  <si>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</si>
  <si>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</si>
  <si>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</si>
  <si>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</si>
  <si>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</si>
  <si>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</si>
  <si>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</si>
  <si>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</si>
  <si>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</si>
  <si>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</si>
  <si>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</si>
  <si>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</si>
  <si>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</si>
  <si>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</si>
  <si>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</si>
  <si>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</si>
  <si>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</si>
  <si>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</si>
  <si>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</si>
  <si>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</si>
  <si>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</si>
  <si>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</si>
  <si>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</si>
  <si>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</si>
  <si>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</si>
  <si>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</si>
  <si>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</si>
  <si>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</si>
  <si>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</si>
  <si>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</si>
  <si>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</si>
  <si>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</si>
  <si>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</si>
  <si>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</si>
  <si>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</si>
  <si>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</si>
  <si>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</si>
  <si>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</si>
  <si>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</si>
  <si>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</si>
  <si>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</si>
  <si>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</si>
  <si>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</si>
  <si>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</si>
  <si>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</si>
  <si>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</si>
  <si>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</si>
  <si>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</si>
  <si>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</si>
  <si>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</si>
  <si>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</si>
  <si>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</si>
  <si>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</si>
  <si>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</si>
  <si>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</si>
  <si>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</si>
  <si>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</si>
  <si>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</si>
  <si>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</si>
  <si>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</si>
  <si>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</si>
  <si>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</si>
  <si>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</si>
  <si>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</si>
  <si>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</si>
  <si>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</si>
  <si>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</si>
  <si>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</si>
  <si>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</si>
  <si>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</si>
  <si>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</si>
  <si>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</si>
  <si>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</si>
  <si>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</si>
  <si>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</si>
  <si>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</si>
  <si>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</si>
  <si>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</si>
  <si>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</si>
  <si>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</si>
  <si>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</si>
  <si>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</si>
  <si>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</si>
  <si>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</si>
  <si>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</si>
  <si>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</si>
  <si>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</si>
  <si>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</si>
  <si>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</si>
  <si>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</si>
  <si>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</si>
  <si>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</si>
  <si>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</si>
  <si>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</si>
  <si>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</si>
  <si>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</si>
  <si>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</si>
  <si>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</si>
  <si>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</si>
  <si>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</si>
  <si>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</si>
  <si>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</si>
  <si>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</si>
  <si>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</si>
  <si>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</si>
  <si>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</si>
  <si>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</si>
  <si>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</si>
  <si>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</si>
  <si>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</si>
  <si>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</si>
  <si>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</si>
  <si>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</si>
  <si>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</si>
  <si>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</si>
  <si>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</si>
  <si>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</si>
  <si>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</si>
  <si>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</si>
  <si>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</si>
  <si>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</si>
  <si>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</si>
  <si>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</si>
  <si>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</si>
  <si>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</si>
  <si>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</si>
  <si>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</si>
  <si>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</si>
  <si>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</si>
  <si>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</si>
  <si>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</si>
  <si>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</si>
  <si>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</si>
  <si>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</si>
  <si>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</si>
  <si>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</si>
  <si>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</si>
  <si>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</si>
  <si>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</si>
  <si>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</si>
  <si>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</si>
  <si>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</si>
  <si>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</si>
  <si>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</si>
  <si>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</si>
  <si>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</si>
  <si>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</si>
  <si>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</si>
  <si>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</si>
  <si>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</si>
  <si>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</si>
  <si>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</si>
  <si>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</si>
  <si>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</si>
  <si>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</si>
  <si>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</si>
  <si>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</si>
  <si>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</si>
  <si>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</si>
  <si>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</si>
  <si>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</si>
  <si>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</si>
  <si>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</si>
  <si>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</si>
  <si>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</si>
  <si>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</si>
  <si>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</si>
  <si>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</si>
  <si>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</si>
  <si>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</si>
  <si>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</si>
  <si>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</si>
  <si>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</si>
  <si>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</si>
  <si>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</si>
  <si>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</si>
  <si>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</si>
  <si>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</si>
  <si>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</si>
  <si>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</si>
  <si>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</si>
  <si>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</si>
  <si>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</si>
  <si>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</si>
  <si>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</si>
  <si>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</si>
  <si>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</si>
  <si>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</si>
  <si>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</si>
  <si>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</si>
  <si>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</si>
  <si>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</si>
  <si>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</si>
  <si>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</si>
  <si>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</si>
  <si>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</si>
  <si>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</si>
  <si>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</si>
  <si>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</si>
  <si>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</si>
  <si>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</si>
  <si>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</si>
  <si>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</si>
  <si>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</si>
  <si>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</si>
  <si>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</si>
  <si>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</si>
  <si>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</si>
  <si>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</si>
  <si>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</si>
  <si>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</si>
  <si>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</si>
  <si>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</si>
  <si>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</si>
  <si>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</si>
  <si>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</si>
  <si>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</si>
  <si>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</si>
  <si>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</si>
  <si>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</si>
  <si>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</si>
  <si>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</si>
  <si>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</si>
  <si>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</si>
  <si>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</si>
  <si>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</si>
  <si>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</si>
  <si>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</si>
  <si>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</si>
  <si>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</si>
  <si>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</si>
  <si>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</si>
  <si>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</si>
  <si>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</si>
  <si>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</si>
  <si>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</si>
  <si>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</si>
  <si>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</si>
  <si>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</si>
  <si>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</si>
  <si>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</si>
  <si>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</si>
  <si>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</si>
  <si>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</si>
  <si>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</si>
  <si>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</si>
  <si>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</si>
  <si>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</si>
  <si>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</si>
  <si>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</si>
  <si>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</si>
  <si>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</si>
  <si>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</si>
  <si>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</si>
  <si>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</si>
  <si>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</si>
  <si>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</si>
  <si>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</si>
  <si>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</si>
  <si>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</si>
  <si>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</si>
  <si>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</si>
  <si>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</si>
  <si>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</si>
  <si>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</si>
  <si>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</si>
  <si>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</si>
  <si>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</si>
  <si>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</si>
  <si>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</si>
  <si>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</si>
  <si>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</si>
  <si>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</si>
  <si>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</si>
  <si>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</si>
  <si>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</si>
  <si>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</si>
  <si>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</si>
  <si>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</si>
  <si>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</si>
  <si>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</si>
  <si>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</si>
  <si>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</si>
  <si>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</si>
  <si>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</si>
  <si>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</si>
  <si>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</si>
  <si>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</si>
  <si>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</si>
  <si>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</si>
  <si>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</si>
  <si>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</si>
  <si>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</si>
  <si>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</si>
  <si>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</si>
  <si>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</si>
  <si>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</si>
  <si>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</si>
  <si>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</si>
  <si>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</si>
  <si>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</si>
  <si>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</si>
  <si>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</si>
  <si>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</si>
  <si>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</si>
  <si>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</si>
  <si>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</si>
  <si>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</si>
  <si>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</si>
  <si>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</si>
  <si>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</si>
  <si>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</si>
  <si>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</si>
  <si>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</si>
  <si>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</si>
  <si>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</si>
  <si>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</si>
  <si>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</si>
  <si>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</si>
  <si>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</si>
  <si>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</si>
  <si>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</si>
  <si>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</si>
  <si>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</si>
  <si>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</si>
  <si>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</si>
  <si>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</si>
  <si>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</si>
  <si>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</si>
  <si>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</si>
  <si>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</si>
  <si>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</si>
  <si>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</si>
  <si>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</si>
  <si>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</si>
  <si>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</si>
  <si>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</si>
  <si>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</si>
  <si>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</si>
  <si>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</si>
  <si>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</si>
  <si>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</si>
  <si>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</si>
  <si>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</si>
  <si>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</si>
  <si>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</si>
  <si>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</si>
  <si>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</si>
  <si>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</si>
  <si>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</si>
  <si>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</si>
  <si>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</si>
  <si>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</si>
  <si>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</si>
  <si>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</si>
  <si>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</si>
  <si>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</si>
  <si>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</si>
  <si>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</si>
  <si>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</si>
  <si>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</si>
  <si>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</si>
  <si>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</si>
  <si>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</si>
  <si>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</si>
  <si>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</si>
  <si>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</si>
  <si>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</si>
  <si>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</si>
  <si>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</si>
  <si>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</si>
  <si>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</si>
  <si>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</si>
  <si>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</si>
  <si>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</si>
  <si>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</si>
  <si>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</si>
  <si>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</si>
  <si>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</si>
  <si>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</si>
  <si>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</si>
  <si>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</si>
  <si>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</si>
  <si>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</si>
  <si>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</si>
  <si>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</si>
  <si>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</si>
  <si>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</si>
  <si>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</si>
  <si>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</si>
  <si>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</si>
  <si>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</si>
  <si>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</si>
  <si>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</si>
  <si>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</si>
  <si>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</si>
  <si>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</si>
  <si>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</si>
  <si>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</si>
  <si>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</si>
  <si>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</si>
  <si>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</si>
  <si>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</si>
  <si>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</si>
  <si>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</si>
  <si>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</si>
  <si>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</si>
  <si>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</si>
  <si>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</si>
  <si>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</si>
  <si>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</si>
  <si>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</si>
  <si>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</si>
  <si>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</si>
  <si>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</si>
  <si>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</si>
  <si>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</si>
  <si>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</si>
  <si>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</si>
  <si>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</si>
  <si>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</si>
  <si>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</si>
  <si>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</si>
  <si>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</si>
  <si>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</si>
  <si>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</si>
  <si>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</si>
  <si>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</si>
  <si>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</si>
  <si>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</si>
  <si>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</si>
  <si>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</si>
  <si>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</si>
  <si>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</si>
  <si>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</si>
  <si>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</si>
  <si>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</si>
  <si>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</si>
  <si>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</si>
  <si>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</si>
  <si>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</si>
  <si>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</si>
  <si>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</si>
  <si>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</si>
  <si>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</si>
  <si>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</si>
  <si>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</si>
  <si>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</si>
  <si>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</si>
  <si>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</si>
  <si>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</si>
  <si>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</si>
  <si>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</si>
  <si>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</si>
  <si>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</si>
  <si>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</si>
  <si>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</si>
  <si>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</si>
  <si>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</si>
  <si>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</si>
  <si>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</si>
  <si>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</si>
  <si>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</si>
  <si>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</si>
  <si>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</si>
  <si>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</si>
  <si>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</si>
  <si>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</si>
  <si>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</si>
  <si>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</si>
  <si>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</si>
  <si>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</si>
  <si>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</si>
  <si>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</si>
  <si>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</si>
  <si>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</si>
  <si>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</si>
  <si>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</si>
  <si>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</si>
  <si>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</si>
  <si>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</si>
  <si>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</si>
  <si>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</si>
  <si>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</si>
  <si>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</si>
  <si>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</si>
  <si>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</si>
  <si>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</si>
  <si>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</si>
  <si>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</si>
  <si>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</si>
  <si>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</si>
  <si>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</si>
  <si>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</si>
  <si>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</si>
  <si>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</si>
  <si>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</si>
  <si>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</si>
  <si>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</si>
  <si>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</si>
  <si>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</si>
  <si>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</si>
  <si>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</si>
  <si>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</si>
  <si>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</si>
  <si>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</si>
  <si>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</si>
  <si>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</si>
  <si>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</si>
  <si>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</si>
  <si>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</si>
  <si>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</si>
  <si>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</si>
  <si>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</si>
  <si>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</si>
  <si>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</si>
  <si>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</si>
  <si>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</si>
  <si>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</si>
  <si>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</si>
  <si>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</si>
  <si>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</si>
  <si>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</si>
  <si>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</si>
  <si>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</si>
  <si>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</si>
  <si>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</si>
  <si>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</si>
  <si>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</si>
  <si>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</si>
  <si>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</si>
  <si>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</si>
  <si>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</si>
  <si>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</si>
  <si>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</si>
  <si>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</si>
  <si>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</si>
  <si>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</si>
  <si>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</si>
  <si>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</si>
  <si>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</si>
  <si>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</si>
  <si>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</si>
  <si>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</si>
  <si>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</si>
  <si>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</si>
  <si>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</si>
  <si>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</si>
  <si>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</si>
  <si>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</si>
  <si>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</si>
  <si>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</si>
  <si>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</si>
  <si>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</si>
  <si>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</si>
  <si>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</si>
  <si>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</si>
  <si>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</si>
  <si>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</si>
  <si>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</si>
  <si>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</si>
  <si>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</si>
  <si>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</si>
  <si>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</si>
  <si>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</si>
  <si>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</si>
  <si>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</si>
  <si>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</si>
  <si>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</si>
  <si>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</si>
  <si>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</si>
  <si>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</si>
  <si>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</si>
  <si>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</si>
  <si>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</si>
  <si>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</si>
  <si>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</si>
  <si>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</si>
  <si>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</si>
  <si>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</si>
  <si>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</si>
  <si>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</si>
  <si>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</si>
  <si>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</si>
  <si>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</si>
  <si>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</si>
  <si>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</si>
  <si>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</si>
  <si>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</si>
  <si>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</si>
  <si>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</si>
  <si>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</si>
  <si>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</si>
  <si>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</si>
  <si>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</si>
  <si>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</si>
  <si>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</si>
  <si>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</si>
  <si>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</si>
  <si>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</si>
  <si>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</si>
  <si>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</si>
  <si>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</si>
  <si>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</si>
  <si>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</si>
  <si>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</si>
  <si>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</si>
  <si>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</si>
  <si>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</si>
  <si>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</si>
  <si>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</si>
  <si>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</si>
  <si>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</si>
  <si>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</si>
  <si>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</si>
  <si>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</si>
  <si>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</si>
  <si>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</si>
  <si>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</si>
  <si>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</si>
  <si>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</si>
  <si>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</si>
  <si>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</si>
  <si>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</si>
  <si>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</si>
  <si>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</si>
  <si>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</si>
  <si>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</si>
  <si>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</si>
  <si>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</si>
  <si>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</si>
  <si>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</si>
  <si>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</si>
  <si>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</si>
  <si>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</si>
  <si>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</si>
  <si>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</si>
  <si>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</si>
  <si>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</si>
  <si>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</si>
  <si>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</si>
  <si>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</si>
  <si>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</si>
  <si>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</si>
  <si>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</si>
  <si>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</si>
  <si>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</si>
  <si>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</si>
  <si>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</si>
  <si>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</si>
  <si>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</si>
  <si>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</si>
  <si>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</si>
  <si>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</si>
  <si>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</si>
  <si>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</si>
  <si>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</si>
  <si>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</si>
  <si>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</si>
  <si>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</si>
  <si>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</si>
  <si>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</si>
  <si>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</si>
  <si>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</si>
  <si>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</si>
  <si>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</si>
  <si>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</si>
  <si>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</si>
  <si>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</si>
  <si>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</si>
  <si>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</si>
  <si>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</si>
  <si>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</si>
  <si>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</si>
  <si>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</si>
  <si>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</si>
  <si>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</si>
  <si>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</si>
  <si>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</si>
  <si>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</si>
  <si>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</si>
  <si>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</si>
  <si>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</si>
  <si>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</si>
  <si>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</si>
  <si>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</si>
  <si>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</si>
  <si>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</si>
  <si>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</si>
  <si>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</si>
  <si>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</si>
  <si>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</si>
  <si>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</si>
  <si>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</si>
  <si>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</si>
  <si>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</si>
  <si>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</si>
  <si>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</si>
  <si>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</si>
  <si>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</si>
  <si>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</si>
  <si>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</si>
  <si>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</si>
  <si>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</si>
  <si>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</si>
  <si>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</si>
  <si>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</si>
  <si>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</si>
  <si>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</si>
  <si>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</si>
  <si>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</si>
  <si>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</si>
  <si>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</si>
  <si>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</si>
  <si>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</si>
  <si>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</si>
  <si>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</si>
  <si>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</si>
  <si>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</si>
  <si>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</si>
  <si>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</si>
  <si>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</si>
  <si>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</si>
  <si>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</si>
  <si>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</si>
  <si>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</si>
  <si>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</si>
  <si>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</si>
  <si>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</si>
  <si>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</si>
  <si>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</si>
  <si>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</si>
  <si>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</si>
  <si>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</si>
  <si>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</si>
  <si>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</si>
  <si>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</si>
  <si>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</si>
  <si>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</si>
  <si>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</si>
  <si>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</si>
  <si>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</si>
  <si>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</si>
  <si>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</si>
  <si>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</si>
  <si>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</si>
  <si>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</si>
  <si>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</si>
  <si>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</si>
  <si>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</si>
  <si>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</si>
  <si>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</si>
  <si>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</si>
  <si>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</si>
  <si>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</si>
  <si>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</si>
  <si>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</si>
  <si>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</si>
  <si>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</si>
  <si>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</si>
  <si>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</si>
  <si>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</si>
  <si>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</si>
  <si>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</si>
  <si>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</si>
  <si>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</si>
  <si>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</si>
  <si>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</si>
  <si>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</si>
  <si>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</si>
  <si>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</si>
  <si>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</si>
  <si>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</si>
  <si>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</si>
  <si>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</si>
  <si>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</si>
  <si>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</si>
  <si>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</si>
  <si>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</si>
  <si>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</si>
  <si>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</si>
  <si>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</si>
  <si>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</si>
  <si>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</si>
  <si>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</si>
  <si>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</si>
  <si>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</si>
  <si>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</si>
  <si>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</si>
  <si>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</si>
  <si>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</si>
  <si>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</si>
  <si>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</si>
  <si>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</si>
  <si>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</si>
  <si>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</si>
  <si>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</si>
  <si>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</si>
  <si>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</si>
  <si>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</si>
  <si>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</si>
  <si>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</si>
  <si>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</si>
  <si>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</si>
  <si>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</si>
  <si>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</si>
  <si>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</si>
  <si>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</si>
  <si>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</si>
  <si>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</si>
  <si>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</si>
  <si>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</si>
  <si>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</si>
  <si>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</si>
  <si>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</si>
  <si>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</si>
  <si>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</si>
  <si>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</si>
  <si>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</si>
  <si>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</si>
  <si>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</si>
  <si>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</si>
  <si>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</si>
  <si>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</si>
  <si>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</si>
  <si>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</si>
  <si>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</si>
  <si>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</si>
  <si>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</si>
  <si>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</si>
  <si>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</si>
  <si>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</si>
  <si>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</si>
  <si>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</si>
  <si>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</si>
  <si>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</si>
  <si>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</si>
  <si>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</si>
  <si>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</si>
  <si>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</si>
  <si>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</si>
  <si>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</si>
  <si>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</si>
  <si>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</si>
  <si>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</si>
  <si>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</si>
  <si>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</si>
  <si>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</si>
  <si>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</si>
  <si>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</si>
  <si>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</si>
  <si>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</si>
  <si>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</si>
  <si>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</si>
  <si>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</si>
  <si>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</si>
  <si>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</si>
  <si>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</si>
  <si>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</si>
  <si>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</si>
  <si>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</si>
  <si>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</si>
  <si>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</si>
  <si>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</si>
  <si>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</si>
  <si>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</si>
  <si>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</si>
  <si>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</si>
  <si>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</si>
  <si>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</si>
  <si>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</si>
  <si>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</si>
  <si>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</si>
  <si>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</si>
  <si>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</si>
  <si>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</si>
  <si>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</si>
  <si>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</si>
  <si>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</si>
  <si>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</si>
  <si>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</si>
  <si>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</si>
  <si>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</si>
  <si>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</si>
  <si>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</si>
  <si>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</si>
  <si>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</si>
  <si>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</si>
  <si>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</si>
  <si>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</si>
  <si>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</si>
  <si>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</si>
  <si>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</si>
  <si>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</si>
  <si>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</si>
  <si>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</si>
  <si>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</si>
  <si>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</si>
  <si>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</si>
  <si>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</si>
  <si>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</si>
  <si>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</si>
  <si>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</si>
  <si>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</si>
  <si>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</si>
  <si>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</si>
  <si>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</si>
  <si>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</si>
  <si>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</si>
  <si>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</si>
  <si>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</si>
  <si>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</si>
  <si>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</si>
  <si>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</si>
  <si>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</si>
  <si>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</si>
  <si>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</si>
  <si>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</si>
  <si>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</si>
  <si>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</si>
  <si>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</si>
  <si>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</si>
  <si>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</si>
  <si>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</si>
  <si>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</si>
  <si>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</si>
  <si>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</si>
  <si>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</si>
  <si>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</si>
  <si>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</si>
  <si>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</si>
  <si>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</si>
  <si>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</si>
  <si>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</si>
  <si>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</si>
  <si>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</si>
  <si>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</si>
  <si>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</si>
  <si>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</si>
  <si>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</si>
  <si>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</si>
  <si>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</si>
  <si>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</si>
  <si>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</si>
  <si>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</si>
  <si>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</si>
  <si>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</si>
  <si>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</si>
  <si>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</si>
  <si>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</si>
  <si>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</si>
  <si>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</si>
  <si>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</si>
  <si>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</si>
  <si>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</si>
  <si>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</si>
  <si>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</si>
  <si>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</si>
  <si>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</si>
  <si>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</si>
  <si>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</si>
  <si>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</si>
  <si>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</si>
  <si>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</si>
  <si>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</si>
  <si>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</si>
  <si>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</si>
  <si>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</si>
  <si>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</si>
  <si>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</si>
  <si>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</si>
  <si>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</si>
  <si>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</si>
  <si>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</si>
  <si>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</si>
  <si>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</si>
  <si>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</si>
  <si>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</si>
  <si>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</si>
  <si>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</si>
  <si>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</si>
  <si>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</si>
  <si>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</si>
  <si>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</si>
  <si>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</si>
  <si>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</si>
  <si>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</si>
  <si>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</si>
  <si>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</si>
  <si>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</si>
  <si>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</si>
  <si>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</si>
  <si>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</si>
  <si>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</si>
  <si>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</si>
  <si>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</si>
  <si>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</si>
  <si>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</si>
  <si>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</si>
  <si>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</si>
  <si>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</si>
  <si>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</si>
  <si>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</si>
  <si>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</si>
  <si>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</si>
  <si>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</si>
  <si>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</si>
  <si>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</si>
  <si>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</si>
  <si>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</si>
  <si>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</si>
  <si>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</si>
  <si>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</si>
  <si>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</si>
  <si>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</si>
  <si>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</si>
  <si>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</si>
  <si>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</si>
  <si>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</si>
  <si>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</si>
  <si>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</si>
  <si>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</si>
  <si>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</si>
  <si>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</si>
  <si>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</si>
  <si>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</si>
  <si>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</si>
  <si>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</si>
  <si>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</si>
  <si>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</si>
  <si>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</si>
  <si>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</si>
  <si>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</si>
  <si>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</si>
  <si>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</si>
  <si>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</si>
  <si>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</si>
  <si>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</si>
  <si>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</si>
  <si>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</si>
  <si>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</si>
  <si>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</si>
  <si>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</si>
  <si>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</si>
  <si>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</si>
  <si>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</si>
  <si>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</si>
  <si>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</si>
  <si>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</si>
  <si>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</si>
  <si>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</si>
  <si>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</si>
  <si>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</si>
  <si>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</si>
  <si>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</si>
  <si>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</si>
  <si>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</si>
  <si>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</si>
  <si>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</si>
  <si>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</si>
  <si>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</si>
  <si>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</si>
  <si>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</si>
  <si>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</si>
  <si>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</si>
  <si>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</si>
  <si>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</si>
  <si>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</si>
  <si>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</si>
  <si>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</si>
  <si>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</si>
  <si>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</si>
  <si>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</si>
  <si>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</si>
  <si>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</si>
  <si>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</si>
  <si>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</si>
  <si>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</si>
  <si>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</si>
  <si>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</si>
  <si>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</si>
  <si>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</si>
  <si>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</si>
  <si>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</si>
  <si>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</si>
  <si>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</si>
  <si>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</si>
  <si>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</si>
  <si>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</si>
  <si>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</si>
  <si>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</si>
  <si>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</si>
  <si>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</si>
  <si>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</si>
  <si>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</si>
  <si>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</si>
  <si>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</si>
  <si>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</si>
  <si>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</si>
  <si>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</si>
  <si>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</si>
  <si>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</si>
  <si>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</si>
  <si>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</si>
  <si>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</si>
  <si>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</si>
  <si>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</si>
  <si>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</si>
  <si>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</si>
  <si>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</si>
  <si>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</si>
  <si>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</si>
  <si>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</si>
  <si>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</si>
  <si>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</si>
  <si>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</si>
  <si>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</si>
  <si>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</si>
  <si>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</si>
  <si>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</si>
  <si>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</si>
  <si>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</si>
  <si>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</si>
  <si>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</si>
  <si>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</si>
  <si>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</si>
  <si>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</si>
  <si>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</si>
  <si>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</si>
  <si>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</si>
  <si>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</si>
  <si>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</si>
  <si>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</si>
  <si>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</si>
  <si>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</si>
  <si>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</si>
  <si>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</si>
  <si>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</si>
  <si>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</si>
  <si>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</si>
  <si>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</si>
  <si>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</si>
  <si>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</si>
  <si>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</si>
  <si>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</si>
  <si>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</si>
  <si>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</si>
  <si>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</si>
  <si>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</si>
  <si>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</si>
  <si>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</si>
  <si>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</si>
  <si>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</si>
  <si>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</si>
  <si>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</si>
  <si>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</si>
  <si>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</si>
  <si>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</si>
  <si>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</si>
  <si>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</si>
  <si>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</si>
  <si>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</si>
  <si>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</si>
  <si>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</si>
  <si>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</si>
  <si>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</si>
  <si>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</si>
  <si>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</si>
  <si>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</si>
  <si>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</si>
  <si>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</si>
  <si>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</si>
  <si>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</si>
  <si>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</si>
  <si>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</si>
  <si>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</si>
  <si>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</si>
  <si>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</si>
  <si>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</si>
  <si>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</si>
  <si>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</si>
  <si>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</si>
  <si>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</si>
  <si>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</si>
  <si>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</si>
  <si>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</si>
  <si>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</si>
  <si>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</si>
  <si>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</si>
  <si>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</si>
  <si>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</si>
  <si>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</si>
  <si>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</si>
  <si>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</si>
  <si>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</si>
  <si>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</si>
  <si>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</si>
  <si>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</si>
  <si>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</si>
  <si>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</si>
  <si>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</si>
  <si>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</si>
  <si>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</si>
  <si>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</si>
  <si>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</si>
  <si>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</si>
  <si>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</si>
  <si>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</si>
  <si>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</si>
  <si>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</si>
  <si>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</si>
  <si>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</si>
  <si>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</si>
  <si>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</si>
  <si>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</si>
  <si>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</si>
  <si>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</si>
  <si>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</si>
  <si>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</si>
  <si>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</si>
  <si>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</si>
  <si>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</si>
  <si>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</si>
  <si>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</si>
  <si>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</si>
  <si>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</si>
  <si>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</si>
  <si>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</si>
  <si>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</si>
  <si>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</si>
  <si>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</si>
  <si>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</si>
  <si>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</si>
  <si>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</si>
  <si>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</si>
  <si>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</si>
  <si>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</si>
  <si>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</si>
  <si>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</si>
  <si>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</si>
  <si>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</si>
  <si>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</si>
  <si>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</si>
  <si>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</si>
  <si>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</si>
  <si>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</si>
  <si>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</si>
  <si>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</si>
  <si>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</si>
  <si>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</si>
  <si>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</si>
  <si>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</si>
  <si>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</si>
  <si>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</si>
  <si>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</si>
  <si>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</si>
  <si>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</si>
  <si>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</si>
  <si>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</si>
  <si>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</si>
  <si>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</si>
  <si>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</si>
  <si>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</si>
  <si>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</si>
  <si>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</si>
  <si>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</si>
  <si>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</si>
  <si>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</si>
  <si>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</si>
  <si>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</si>
  <si>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</si>
  <si>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</si>
  <si>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</si>
  <si>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</si>
  <si>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</si>
  <si>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</si>
  <si>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</si>
  <si>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</si>
  <si>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</si>
  <si>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</si>
  <si>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</si>
  <si>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</si>
  <si>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</si>
  <si>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</si>
  <si>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</si>
  <si>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</si>
  <si>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</si>
  <si>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</si>
  <si>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</si>
  <si>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</si>
  <si>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</si>
  <si>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</si>
  <si>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</si>
  <si>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</si>
  <si>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</si>
  <si>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</si>
  <si>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</si>
  <si>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</si>
  <si>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</si>
  <si>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</si>
  <si>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</si>
  <si>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</si>
  <si>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</si>
  <si>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</si>
  <si>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</si>
  <si>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</si>
  <si>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</si>
  <si>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</si>
  <si>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</si>
  <si>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</si>
  <si>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</si>
  <si>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</si>
  <si>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</si>
  <si>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</si>
  <si>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</si>
  <si>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</si>
  <si>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</si>
  <si>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</si>
  <si>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</si>
  <si>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</si>
  <si>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</si>
  <si>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</si>
  <si>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</si>
  <si>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</si>
  <si>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</si>
  <si>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</si>
  <si>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</si>
  <si>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</si>
  <si>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</si>
  <si>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</si>
  <si>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</si>
  <si>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</si>
  <si>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</si>
  <si>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</si>
  <si>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</si>
  <si>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</si>
  <si>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</si>
  <si>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</si>
  <si>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</si>
  <si>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</si>
  <si>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</si>
  <si>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</si>
  <si>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</si>
  <si>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</si>
  <si>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</si>
  <si>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</si>
  <si>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</si>
  <si>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</si>
  <si>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</si>
  <si>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</si>
  <si>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</si>
  <si>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</si>
  <si>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</si>
  <si>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</si>
  <si>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</si>
  <si>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</si>
  <si>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</si>
  <si>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</si>
  <si>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</si>
  <si>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</si>
  <si>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</si>
  <si>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</si>
  <si>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</si>
  <si>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</si>
  <si>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</si>
  <si>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</si>
  <si>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</si>
  <si>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</si>
  <si>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</si>
  <si>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</si>
  <si>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</si>
  <si>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</si>
  <si>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</si>
  <si>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</si>
  <si>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</si>
  <si>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</si>
  <si>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</si>
  <si>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</si>
  <si>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</si>
  <si>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</si>
  <si>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</si>
  <si>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</si>
  <si>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</si>
  <si>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</si>
  <si>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</si>
  <si>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</si>
  <si>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</si>
  <si>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</si>
  <si>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</si>
  <si>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</si>
  <si>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</si>
  <si>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</si>
  <si>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</si>
  <si>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</si>
  <si>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</si>
  <si>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</si>
  <si>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</si>
  <si>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</si>
  <si>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</si>
  <si>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</si>
  <si>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</si>
  <si>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</si>
  <si>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</si>
  <si>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</si>
  <si>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</si>
  <si>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</si>
  <si>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</si>
  <si>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</si>
  <si>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</si>
  <si>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</si>
  <si>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</si>
  <si>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</si>
  <si>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</si>
  <si>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</si>
  <si>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</si>
  <si>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</si>
  <si>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</si>
  <si>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</si>
  <si>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</si>
  <si>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</si>
  <si>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</si>
  <si>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</si>
  <si>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</si>
  <si>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</si>
  <si>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</si>
  <si>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</si>
  <si>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</si>
  <si>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</si>
  <si>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</si>
  <si>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</si>
  <si>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</si>
  <si>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</si>
  <si>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</si>
  <si>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</si>
  <si>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</si>
  <si>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</si>
  <si>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</si>
  <si>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</si>
  <si>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</si>
  <si>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</si>
  <si>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</si>
  <si>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</si>
  <si>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</si>
  <si>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</si>
  <si>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</si>
  <si>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</si>
  <si>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</si>
  <si>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</si>
  <si>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</si>
  <si>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</si>
  <si>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</si>
  <si>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</si>
  <si>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</si>
  <si>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</si>
  <si>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</si>
  <si>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</si>
  <si>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</si>
  <si>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</si>
  <si>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</si>
  <si>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</si>
  <si>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</si>
  <si>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</si>
  <si>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</si>
  <si>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</si>
  <si>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</si>
  <si>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</si>
  <si>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</si>
  <si>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</si>
  <si>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</si>
  <si>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</si>
  <si>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</si>
  <si>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</si>
  <si>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</si>
  <si>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</si>
  <si>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</si>
  <si>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</si>
  <si>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</si>
  <si>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</si>
  <si>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</si>
  <si>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</si>
  <si>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</si>
  <si>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</si>
  <si>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</si>
  <si>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</si>
  <si>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</si>
  <si>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</si>
  <si>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</si>
  <si>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</si>
  <si>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</si>
  <si>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</si>
  <si>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</si>
  <si>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</si>
  <si>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</si>
  <si>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</si>
  <si>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</si>
  <si>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</si>
  <si>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</si>
  <si>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</si>
  <si>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</si>
  <si>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</si>
  <si>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</si>
  <si>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</si>
  <si>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</si>
  <si>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</si>
  <si>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</si>
  <si>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</si>
  <si>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</si>
  <si>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</si>
  <si>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</si>
  <si>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</si>
  <si>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</si>
  <si>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</si>
  <si>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</si>
  <si>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</si>
  <si>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</si>
  <si>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</si>
  <si>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</si>
  <si>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</si>
  <si>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</si>
  <si>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</si>
  <si>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</si>
  <si>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</si>
  <si>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</si>
  <si>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</si>
  <si>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</si>
  <si>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</si>
  <si>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</si>
  <si>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</si>
  <si>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</si>
  <si>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</si>
  <si>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</si>
  <si>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</si>
  <si>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</si>
  <si>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</si>
  <si>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</si>
  <si>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</si>
  <si>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</si>
  <si>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</si>
  <si>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</si>
  <si>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</si>
  <si>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</si>
  <si>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</si>
  <si>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</si>
  <si>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</si>
  <si>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</si>
  <si>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</si>
  <si>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</si>
  <si>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</si>
  <si>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</si>
  <si>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</si>
  <si>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</si>
  <si>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</si>
  <si>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</si>
  <si>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</si>
  <si>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</si>
  <si>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</si>
  <si>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</si>
  <si>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</si>
  <si>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</si>
  <si>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</si>
  <si>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</si>
  <si>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</si>
  <si>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</si>
  <si>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</si>
  <si>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</si>
  <si>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</si>
  <si>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</si>
  <si>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</si>
  <si>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</si>
  <si>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</si>
  <si>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</si>
  <si>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</si>
  <si>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</si>
  <si>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</si>
  <si>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</si>
  <si>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</si>
  <si>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</si>
  <si>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</si>
  <si>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</si>
  <si>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</si>
  <si>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</si>
  <si>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</si>
  <si>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</si>
  <si>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</si>
  <si>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</si>
  <si>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</si>
  <si>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</si>
  <si>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</si>
  <si>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</si>
  <si>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</si>
  <si>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</si>
  <si>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</si>
  <si>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</si>
  <si>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</si>
  <si>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</si>
  <si>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</si>
  <si>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</si>
  <si>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</si>
  <si>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</si>
  <si>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</si>
  <si>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</si>
  <si>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</si>
  <si>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</si>
  <si>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</si>
  <si>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</si>
  <si>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</si>
  <si>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</si>
  <si>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</si>
  <si>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</si>
  <si>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</si>
  <si>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</si>
  <si>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</si>
  <si>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</si>
  <si>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</si>
  <si>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</si>
  <si>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</si>
  <si>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</si>
  <si>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</si>
  <si>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</si>
  <si>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</si>
  <si>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</si>
  <si>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</si>
  <si>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</si>
  <si>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</si>
  <si>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</si>
  <si>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</si>
  <si>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</si>
  <si>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</si>
  <si>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</si>
  <si>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</si>
  <si>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</si>
  <si>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</si>
  <si>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</si>
  <si>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</si>
  <si>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</si>
  <si>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</si>
  <si>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</si>
  <si>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</si>
  <si>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</si>
  <si>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</si>
  <si>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</si>
  <si>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</si>
  <si>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</si>
  <si>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</si>
  <si>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</si>
  <si>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</si>
  <si>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</si>
  <si>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</si>
  <si>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</si>
  <si>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</si>
  <si>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</si>
  <si>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</si>
  <si>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</si>
  <si>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</si>
  <si>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</si>
  <si>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</si>
  <si>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</si>
  <si>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</si>
  <si>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</si>
  <si>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</si>
  <si>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</si>
  <si>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</si>
  <si>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</si>
  <si>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</si>
  <si>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</si>
  <si>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</si>
  <si>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</si>
  <si>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</si>
  <si>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</si>
  <si>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</si>
  <si>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</si>
  <si>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</si>
  <si>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</si>
  <si>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</si>
  <si>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</si>
  <si>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</si>
  <si>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</si>
  <si>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</si>
  <si>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</si>
  <si>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</si>
  <si>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</si>
  <si>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</si>
  <si>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</si>
  <si>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</si>
  <si>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</si>
  <si>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</si>
  <si>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</si>
  <si>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</si>
  <si>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</si>
  <si>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</si>
  <si>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</si>
  <si>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</si>
  <si>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</si>
  <si>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</si>
  <si>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</si>
  <si>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</si>
  <si>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</si>
  <si>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</si>
  <si>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</si>
  <si>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</si>
  <si>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</si>
  <si>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</si>
  <si>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</si>
  <si>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</si>
  <si>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</si>
  <si>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</si>
  <si>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</si>
  <si>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</si>
  <si>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</si>
  <si>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</si>
  <si>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</si>
  <si>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</si>
  <si>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</si>
  <si>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</si>
  <si>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</si>
  <si>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</si>
  <si>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</si>
  <si>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</si>
  <si>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</si>
  <si>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</si>
  <si>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</si>
  <si>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</si>
  <si>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</si>
  <si>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</si>
  <si>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</si>
  <si>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</si>
  <si>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</si>
  <si>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</si>
  <si>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</si>
  <si>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</si>
  <si>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</si>
  <si>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</si>
  <si>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</si>
  <si>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</si>
  <si>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</si>
  <si>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</si>
  <si>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</si>
  <si>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</si>
  <si>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</si>
  <si>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</si>
  <si>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</si>
  <si>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</si>
  <si>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</si>
  <si>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</si>
  <si>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</si>
  <si>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</si>
  <si>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</si>
  <si>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</si>
  <si>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</si>
  <si>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</si>
  <si>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</si>
  <si>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</si>
  <si>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</si>
  <si>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</si>
  <si>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</si>
  <si>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</si>
  <si>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</si>
  <si>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</si>
  <si>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</si>
  <si>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</si>
  <si>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</si>
  <si>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</si>
  <si>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</si>
  <si>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</si>
  <si>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</si>
  <si>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</si>
  <si>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</si>
  <si>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</si>
  <si>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</si>
  <si>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</si>
  <si>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</si>
  <si>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</si>
  <si>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</si>
  <si>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</si>
  <si>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</si>
  <si>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</si>
  <si>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</si>
  <si>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</si>
  <si>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</si>
  <si>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</si>
  <si>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</si>
  <si>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</si>
  <si>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</si>
  <si>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</si>
  <si>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</si>
  <si>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</si>
  <si>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</si>
  <si>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</si>
  <si>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</si>
  <si>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</si>
  <si>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</si>
  <si>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</si>
  <si>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</si>
  <si>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</si>
  <si>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</si>
  <si>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</si>
  <si>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</si>
  <si>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</si>
  <si>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</si>
  <si>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</si>
  <si>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</si>
  <si>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</si>
  <si>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</si>
  <si>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</si>
  <si>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</si>
  <si>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</si>
  <si>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</si>
  <si>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</si>
  <si>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</si>
  <si>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</si>
  <si>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</si>
  <si>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</si>
  <si>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</si>
  <si>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</si>
  <si>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</si>
  <si>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</si>
  <si>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</si>
  <si>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</si>
  <si>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</si>
  <si>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</si>
  <si>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</si>
  <si>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</si>
  <si>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</si>
  <si>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</si>
  <si>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</si>
  <si>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</si>
  <si>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</si>
  <si>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</si>
  <si>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</si>
  <si>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</si>
  <si>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</si>
  <si>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</si>
  <si>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</si>
  <si>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</si>
  <si>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</si>
  <si>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</si>
  <si>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</si>
  <si>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</si>
  <si>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</si>
  <si>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</si>
  <si>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</si>
  <si>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</si>
  <si>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</si>
  <si>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</si>
  <si>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</si>
  <si>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</si>
  <si>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</si>
  <si>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</si>
  <si>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</si>
  <si>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</si>
  <si>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</si>
  <si>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</si>
  <si>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</si>
  <si>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</si>
  <si>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</si>
  <si>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</si>
  <si>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</si>
  <si>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</si>
  <si>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</si>
  <si>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</si>
  <si>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</si>
  <si>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</si>
  <si>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</si>
  <si>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</si>
  <si>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</si>
  <si>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</si>
  <si>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</si>
  <si>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</si>
  <si>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</si>
  <si>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</si>
  <si>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</si>
  <si>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</si>
  <si>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</si>
  <si>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</si>
  <si>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</si>
  <si>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</si>
  <si>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</si>
  <si>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</si>
  <si>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</si>
  <si>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</si>
  <si>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</si>
  <si>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</si>
  <si>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</si>
  <si>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</si>
  <si>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</si>
  <si>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</si>
  <si>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</si>
  <si>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</si>
  <si>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</si>
  <si>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</si>
  <si>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</si>
  <si>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</si>
  <si>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</si>
  <si>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</si>
  <si>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</si>
  <si>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</si>
  <si>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</si>
  <si>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</si>
  <si>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</si>
  <si>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</si>
  <si>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</si>
  <si>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</si>
  <si>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</si>
  <si>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</si>
  <si>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</si>
  <si>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</si>
  <si>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</si>
  <si>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</si>
  <si>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</si>
  <si>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</si>
  <si>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</si>
  <si>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</si>
  <si>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</si>
  <si>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</si>
  <si>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</si>
  <si>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</si>
  <si>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</si>
  <si>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</si>
  <si>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</si>
  <si>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</si>
  <si>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</si>
  <si>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</si>
  <si>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</si>
  <si>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</si>
  <si>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</si>
  <si>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</si>
  <si>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</si>
  <si>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</si>
  <si>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</si>
  <si>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</si>
  <si>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</si>
  <si>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</si>
  <si>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</si>
  <si>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</si>
  <si>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</si>
  <si>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</si>
  <si>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</si>
  <si>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</si>
  <si>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</si>
  <si>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</si>
  <si>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</si>
  <si>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</si>
  <si>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</si>
  <si>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</si>
  <si>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</si>
  <si>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</si>
  <si>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</si>
  <si>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</si>
  <si>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</si>
  <si>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</si>
  <si>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</si>
  <si>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</si>
  <si>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</si>
  <si>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</si>
  <si>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</si>
  <si>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</si>
  <si>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</si>
  <si>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</si>
  <si>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</si>
  <si>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</si>
  <si>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</si>
  <si>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</si>
  <si>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</si>
  <si>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</si>
  <si>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</si>
  <si>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</si>
  <si>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</si>
  <si>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</si>
  <si>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</si>
  <si>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</si>
  <si>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</si>
  <si>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</si>
  <si>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</si>
  <si>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</si>
  <si>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</si>
  <si>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</si>
  <si>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</si>
  <si>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</si>
  <si>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</si>
  <si>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</si>
  <si>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</si>
  <si>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</si>
  <si>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</si>
  <si>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</si>
  <si>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</si>
  <si>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</si>
  <si>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</si>
  <si>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</si>
  <si>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</si>
  <si>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</si>
  <si>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</si>
  <si>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</si>
  <si>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</si>
  <si>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</si>
  <si>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</si>
  <si>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</si>
  <si>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</si>
  <si>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</si>
  <si>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</si>
  <si>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</si>
  <si>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</si>
  <si>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</si>
  <si>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</si>
  <si>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</si>
  <si>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</si>
  <si>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</si>
  <si>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</si>
  <si>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</si>
  <si>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</si>
  <si>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</si>
  <si>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</si>
  <si>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</si>
  <si>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</si>
  <si>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</si>
  <si>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</si>
  <si>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</si>
  <si>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</si>
  <si>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</si>
  <si>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</si>
  <si>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</si>
  <si>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</si>
  <si>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</si>
  <si>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</si>
  <si>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</si>
  <si>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</si>
  <si>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</si>
  <si>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</si>
  <si>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</si>
  <si>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</si>
  <si>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</si>
  <si>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</si>
  <si>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</si>
  <si>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</si>
  <si>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</si>
  <si>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</si>
  <si>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</si>
  <si>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</si>
  <si>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</si>
  <si>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</si>
  <si>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</si>
  <si>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</si>
  <si>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</si>
  <si>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</si>
  <si>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</si>
  <si>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</si>
  <si>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</si>
  <si>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</si>
  <si>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</si>
  <si>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</si>
  <si>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</si>
  <si>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</si>
  <si>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</si>
  <si>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</si>
  <si>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</si>
  <si>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</si>
  <si>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</si>
  <si>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</si>
  <si>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</si>
  <si>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</si>
  <si>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</si>
  <si>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</si>
  <si>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</si>
  <si>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</si>
  <si>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</si>
  <si>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</si>
  <si>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</si>
  <si>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</si>
  <si>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</si>
  <si>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</si>
  <si>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</si>
  <si>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</si>
  <si>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</si>
  <si>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</si>
  <si>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</si>
  <si>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</si>
  <si>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</si>
  <si>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</si>
  <si>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</si>
  <si>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</si>
  <si>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</si>
  <si>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</si>
  <si>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</si>
  <si>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</si>
  <si>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</si>
  <si>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</si>
  <si>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</si>
  <si>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</si>
  <si>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</si>
  <si>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</si>
  <si>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</si>
  <si>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</si>
  <si>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</si>
  <si>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</si>
  <si>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</si>
  <si>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</si>
  <si>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</si>
  <si>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</si>
  <si>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</si>
  <si>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</si>
  <si>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</si>
  <si>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</si>
  <si>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</si>
  <si>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</si>
  <si>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</si>
  <si>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</si>
  <si>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</si>
  <si>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</si>
  <si>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</si>
  <si>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</si>
  <si>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</si>
  <si>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</si>
  <si>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</si>
  <si>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</si>
  <si>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</si>
  <si>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</si>
  <si>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</si>
  <si>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</si>
  <si>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</si>
  <si>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</si>
  <si>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</si>
  <si>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</si>
  <si>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</si>
  <si>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</si>
  <si>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</si>
  <si>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</si>
  <si>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</si>
  <si>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</si>
  <si>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</si>
  <si>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</si>
  <si>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</si>
  <si>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</si>
  <si>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</si>
  <si>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</si>
  <si>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</si>
  <si>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</si>
  <si>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</si>
  <si>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</si>
  <si>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</si>
  <si>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</si>
  <si>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</si>
  <si>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</si>
  <si>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</si>
  <si>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</si>
  <si>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</si>
  <si>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</si>
  <si>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</si>
  <si>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</si>
  <si>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</si>
  <si>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</si>
  <si>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</si>
  <si>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</si>
  <si>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</si>
  <si>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</si>
  <si>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</si>
  <si>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</si>
  <si>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</si>
  <si>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</si>
  <si>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</si>
  <si>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</si>
  <si>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</si>
  <si>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</si>
  <si>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</si>
  <si>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</si>
  <si>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</si>
  <si>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</si>
  <si>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</si>
  <si>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</si>
  <si>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</si>
  <si>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</si>
  <si>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</si>
  <si>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</si>
  <si>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</si>
  <si>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</si>
  <si>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</si>
  <si>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</si>
  <si>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</si>
  <si>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</si>
  <si>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</si>
  <si>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</si>
  <si>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</si>
  <si>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</si>
  <si>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</si>
  <si>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</si>
  <si>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</si>
  <si>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</si>
  <si>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</si>
  <si>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</si>
  <si>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</si>
  <si>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</si>
  <si>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</si>
  <si>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</si>
  <si>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</si>
  <si>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</si>
  <si>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</si>
  <si>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</si>
  <si>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</si>
  <si>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</si>
  <si>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</si>
  <si>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</si>
  <si>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</si>
  <si>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</si>
  <si>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</si>
  <si>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</si>
  <si>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</si>
  <si>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</si>
  <si>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</si>
  <si>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</si>
  <si>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</si>
  <si>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</si>
  <si>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</si>
  <si>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</si>
  <si>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</si>
  <si>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</si>
  <si>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</si>
  <si>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</si>
  <si>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</si>
  <si>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</si>
  <si>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</si>
  <si>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</si>
  <si>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</si>
  <si>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</si>
  <si>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</si>
  <si>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</si>
  <si>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</si>
  <si>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</si>
  <si>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</si>
  <si>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</si>
  <si>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</si>
  <si>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</si>
  <si>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</si>
  <si>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</si>
  <si>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</si>
  <si>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</si>
  <si>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</si>
  <si>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</si>
  <si>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</si>
  <si>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</si>
  <si>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</si>
  <si>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</si>
  <si>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</si>
  <si>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</si>
  <si>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</si>
  <si>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</si>
  <si>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</si>
  <si>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</si>
  <si>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</si>
  <si>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</si>
  <si>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</si>
  <si>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</si>
  <si>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</si>
  <si>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</si>
  <si>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</si>
  <si>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</si>
  <si>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</si>
  <si>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</si>
  <si>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</si>
  <si>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</si>
  <si>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</si>
  <si>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</si>
  <si>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</si>
  <si>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</si>
  <si>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</si>
  <si>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</si>
  <si>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</si>
  <si>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</si>
  <si>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</si>
  <si>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</si>
  <si>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</si>
  <si>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</si>
  <si>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</si>
  <si>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</si>
  <si>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</si>
  <si>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</si>
  <si>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</si>
  <si>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</si>
  <si>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</si>
  <si>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</si>
  <si>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</si>
  <si>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</si>
  <si>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</si>
  <si>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</si>
  <si>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</si>
  <si>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</si>
  <si>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</si>
  <si>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</si>
  <si>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</si>
  <si>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</si>
  <si>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</si>
  <si>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</si>
  <si>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</si>
  <si>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</si>
  <si>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</si>
  <si>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</si>
  <si>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</si>
  <si>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</si>
  <si>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</si>
  <si>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</si>
  <si>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</si>
  <si>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</si>
  <si>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</si>
  <si>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</si>
  <si>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</si>
  <si>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</si>
  <si>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</si>
  <si>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</si>
  <si>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</si>
  <si>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</si>
  <si>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</si>
  <si>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</si>
  <si>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</si>
  <si>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</si>
  <si>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</si>
  <si>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</si>
  <si>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</si>
  <si>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</si>
  <si>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</si>
  <si>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</si>
  <si>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</si>
  <si>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</si>
  <si>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</si>
  <si>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</si>
  <si>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</si>
  <si>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</si>
  <si>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</si>
  <si>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</si>
  <si>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</si>
  <si>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</si>
  <si>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</si>
  <si>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</si>
  <si>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</si>
  <si>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</si>
  <si>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</si>
  <si>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</si>
  <si>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</si>
  <si>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</si>
  <si>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</si>
  <si>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</si>
  <si>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</si>
  <si>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</si>
  <si>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</si>
  <si>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</si>
  <si>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</si>
  <si>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</si>
  <si>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</si>
  <si>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</si>
  <si>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</si>
  <si>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</si>
  <si>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</si>
  <si>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</si>
  <si>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</si>
  <si>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</si>
  <si>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</si>
  <si>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</si>
  <si>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</si>
  <si>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</si>
  <si>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</si>
  <si>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</si>
  <si>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</si>
  <si>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</si>
  <si>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</si>
  <si>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</si>
  <si>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</si>
  <si>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</si>
  <si>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</si>
  <si>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</si>
  <si>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</si>
  <si>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</si>
  <si>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</si>
  <si>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</si>
  <si>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</si>
  <si>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</si>
  <si>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</si>
  <si>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</si>
  <si>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</si>
  <si>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</si>
  <si>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</si>
  <si>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</si>
  <si>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</si>
  <si>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</si>
  <si>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</si>
  <si>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</si>
  <si>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</si>
  <si>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</si>
  <si>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</si>
  <si>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</si>
  <si>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</si>
  <si>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</si>
  <si>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</si>
  <si>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</si>
  <si>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</si>
  <si>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</si>
  <si>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</si>
  <si>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</si>
  <si>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</si>
  <si>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</si>
  <si>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</si>
  <si>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</si>
  <si>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</si>
  <si>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</si>
  <si>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</si>
  <si>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</si>
  <si>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</si>
  <si>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</si>
  <si>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</si>
  <si>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</si>
  <si>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</si>
  <si>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</si>
  <si>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</si>
  <si>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</si>
  <si>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</si>
  <si>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</si>
  <si>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</si>
  <si>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</si>
  <si>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</si>
  <si>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</si>
  <si>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</si>
  <si>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</si>
  <si>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</si>
  <si>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</si>
  <si>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</si>
  <si>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</si>
  <si>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</si>
  <si>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</si>
  <si>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</si>
  <si>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</si>
  <si>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</si>
  <si>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</si>
  <si>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</si>
  <si>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</si>
  <si>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</si>
  <si>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</si>
  <si>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</si>
  <si>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</si>
  <si>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</si>
  <si>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</si>
  <si>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</si>
  <si>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</si>
  <si>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</si>
  <si>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</si>
  <si>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</si>
  <si>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</si>
  <si>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</si>
  <si>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</si>
  <si>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</si>
  <si>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</si>
  <si>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</si>
  <si>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</si>
  <si>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</si>
  <si>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</si>
  <si>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</si>
  <si>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</si>
  <si>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</si>
  <si>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</si>
  <si>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</si>
  <si>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</si>
  <si>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</si>
  <si>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</si>
  <si>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</si>
  <si>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</si>
  <si>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</si>
  <si>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</si>
  <si>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</si>
  <si>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</si>
  <si>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</si>
  <si>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</si>
  <si>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</si>
  <si>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</si>
  <si>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</si>
  <si>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</si>
  <si>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</si>
  <si>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</si>
  <si>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</si>
  <si>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</si>
  <si>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</si>
  <si>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</si>
  <si>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</si>
  <si>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</si>
  <si>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</si>
  <si>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</si>
  <si>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</si>
  <si>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</si>
  <si>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</si>
  <si>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</si>
  <si>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</si>
  <si>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</si>
  <si>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</si>
  <si>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</si>
  <si>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</si>
  <si>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</si>
  <si>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</si>
  <si>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</si>
  <si>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</si>
  <si>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</si>
  <si>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</si>
  <si>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</si>
  <si>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</si>
  <si>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</si>
  <si>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</si>
  <si>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</si>
  <si>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</si>
  <si>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</si>
  <si>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</si>
  <si>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</si>
  <si>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</si>
  <si>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</si>
  <si>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</si>
  <si>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</si>
  <si>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</si>
  <si>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</si>
  <si>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</si>
  <si>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</si>
  <si>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</si>
  <si>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</si>
  <si>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</si>
  <si>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</si>
  <si>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</si>
  <si>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</si>
  <si>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</si>
  <si>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</si>
  <si>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</si>
  <si>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</si>
  <si>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</si>
  <si>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</si>
  <si>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</si>
  <si>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</si>
  <si>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</si>
  <si>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</si>
  <si>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</si>
  <si>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</si>
  <si>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</si>
  <si>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</si>
  <si>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</si>
  <si>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</si>
  <si>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</si>
  <si>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</si>
  <si>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</si>
  <si>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</si>
  <si>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</si>
  <si>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</si>
  <si>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</si>
  <si>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</si>
  <si>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</si>
  <si>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</si>
  <si>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</si>
  <si>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</si>
  <si>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</si>
  <si>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</si>
  <si>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</si>
  <si>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</si>
  <si>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</si>
  <si>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</si>
  <si>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</si>
  <si>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</si>
  <si>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</si>
  <si>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</si>
  <si>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</si>
  <si>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</si>
  <si>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</si>
  <si>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</si>
  <si>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</si>
  <si>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</si>
  <si>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</si>
  <si>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</si>
  <si>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</si>
  <si>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</si>
  <si>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</si>
  <si>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</si>
  <si>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</si>
  <si>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</si>
  <si>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</si>
  <si>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</si>
  <si>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</si>
  <si>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</si>
  <si>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</si>
  <si>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</si>
  <si>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</si>
  <si>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</si>
  <si>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</si>
  <si>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</si>
  <si>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</si>
  <si>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</si>
  <si>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</si>
  <si>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</si>
  <si>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</si>
  <si>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</si>
  <si>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</si>
  <si>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</si>
  <si>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</si>
  <si>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</si>
  <si>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</si>
  <si>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</si>
  <si>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</si>
  <si>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</si>
  <si>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</si>
  <si>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</si>
  <si>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</si>
  <si>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</si>
  <si>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</si>
  <si>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</si>
  <si>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</si>
  <si>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</si>
  <si>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</si>
  <si>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</si>
  <si>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</si>
  <si>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</si>
  <si>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</si>
  <si>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</si>
  <si>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</si>
  <si>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</si>
  <si>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</si>
  <si>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</si>
  <si>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</si>
  <si>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</si>
  <si>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</si>
  <si>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</si>
  <si>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</si>
  <si>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</si>
  <si>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</si>
  <si>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</si>
  <si>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</si>
  <si>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</si>
  <si>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</si>
  <si>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</si>
  <si>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</si>
  <si>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</si>
  <si>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</si>
  <si>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</si>
  <si>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</si>
  <si>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</si>
  <si>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</si>
  <si>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</si>
  <si>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</si>
  <si>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</si>
  <si>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</si>
  <si>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</si>
  <si>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</si>
  <si>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</si>
  <si>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</si>
  <si>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</si>
  <si>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</si>
  <si>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</si>
  <si>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</si>
  <si>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</si>
  <si>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</si>
  <si>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</si>
  <si>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</si>
  <si>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</si>
  <si>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</si>
  <si>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</si>
  <si>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</si>
  <si>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</si>
  <si>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</si>
  <si>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</si>
  <si>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</si>
  <si>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</si>
  <si>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</si>
  <si>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</si>
  <si>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</si>
  <si>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</si>
  <si>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</si>
  <si>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</si>
  <si>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</si>
  <si>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</si>
  <si>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</si>
  <si>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</si>
  <si>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</si>
  <si>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</si>
  <si>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</si>
  <si>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</si>
  <si>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</si>
  <si>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</si>
  <si>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</si>
  <si>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</si>
  <si>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</si>
  <si>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</si>
  <si>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</si>
  <si>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</si>
  <si>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</si>
  <si>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</si>
  <si>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</si>
  <si>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</si>
  <si>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</si>
  <si>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</si>
  <si>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</si>
  <si>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</si>
  <si>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</si>
  <si>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</si>
  <si>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</si>
  <si>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</si>
  <si>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</si>
  <si>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</si>
  <si>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</si>
  <si>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</si>
  <si>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</si>
  <si>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</si>
  <si>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</si>
  <si>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</si>
  <si>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</si>
  <si>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</si>
  <si>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</si>
  <si>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</si>
  <si>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</si>
  <si>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</si>
  <si>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</si>
  <si>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</si>
  <si>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</si>
  <si>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</si>
  <si>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</si>
  <si>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</si>
  <si>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</si>
  <si>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</si>
  <si>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</si>
  <si>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</si>
  <si>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</si>
  <si>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</si>
  <si>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</si>
  <si>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</si>
  <si>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</si>
  <si>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</si>
  <si>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</si>
  <si>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</si>
  <si>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</si>
  <si>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</si>
  <si>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</si>
  <si>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</si>
  <si>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</si>
  <si>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</si>
  <si>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</si>
  <si>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</si>
  <si>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</si>
  <si>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</si>
  <si>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</si>
  <si>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</si>
  <si>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</si>
  <si>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</si>
  <si>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</si>
  <si>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</si>
  <si>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</si>
  <si>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</si>
  <si>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</si>
  <si>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</si>
  <si>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</si>
  <si>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</si>
  <si>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</si>
  <si>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</si>
  <si>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</si>
  <si>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</si>
  <si>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</si>
  <si>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</si>
  <si>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</si>
  <si>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</si>
  <si>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</si>
  <si>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</si>
  <si>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</si>
  <si>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</si>
  <si>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</si>
  <si>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</si>
  <si>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</si>
  <si>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</si>
  <si>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</si>
  <si>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</si>
  <si>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</si>
  <si>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</si>
  <si>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</si>
  <si>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</si>
  <si>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</si>
  <si>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</si>
  <si>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</si>
  <si>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</si>
  <si>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</si>
  <si>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</si>
  <si>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</si>
  <si>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</si>
  <si>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</si>
  <si>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</si>
  <si>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</si>
  <si>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</si>
  <si>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</si>
  <si>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</si>
  <si>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</si>
  <si>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</si>
  <si>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</si>
  <si>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</si>
  <si>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</si>
  <si>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</si>
  <si>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</si>
  <si>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</si>
  <si>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</si>
  <si>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</si>
  <si>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</si>
  <si>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</si>
  <si>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</si>
  <si>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</si>
  <si>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</si>
  <si>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</si>
  <si>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</si>
  <si>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</si>
  <si>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</si>
  <si>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</si>
  <si>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</si>
  <si>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</si>
  <si>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</si>
  <si>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</si>
  <si>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</si>
  <si>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</si>
  <si>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</si>
  <si>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</si>
  <si>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</si>
  <si>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</si>
  <si>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</si>
  <si>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</si>
  <si>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</si>
  <si>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</si>
  <si>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</si>
  <si>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</si>
  <si>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</si>
  <si>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</si>
  <si>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</si>
  <si>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</si>
  <si>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</si>
  <si>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</si>
  <si>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</si>
  <si>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</si>
  <si>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</si>
  <si>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</si>
  <si>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</si>
  <si>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</si>
  <si>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</si>
  <si>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</si>
  <si>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</si>
  <si>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</si>
  <si>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</si>
  <si>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</si>
  <si>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</si>
  <si>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</si>
  <si>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</si>
  <si>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</si>
  <si>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</si>
  <si>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</si>
  <si>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</si>
  <si>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</si>
  <si>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</si>
  <si>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</si>
  <si>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</si>
  <si>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</si>
  <si>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</si>
  <si>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</si>
  <si>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</si>
  <si>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</si>
  <si>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</si>
  <si>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</si>
  <si>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</si>
  <si>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</si>
  <si>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</si>
  <si>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</si>
  <si>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</si>
  <si>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</si>
  <si>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</si>
  <si>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</si>
  <si>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</si>
  <si>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</si>
  <si>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</si>
  <si>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</si>
  <si>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</si>
  <si>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</si>
  <si>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</si>
  <si>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</si>
  <si>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</si>
  <si>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</si>
  <si>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</si>
  <si>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</si>
  <si>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</si>
  <si>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</si>
  <si>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</si>
  <si>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</si>
  <si>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</si>
  <si>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</si>
  <si>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</si>
  <si>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</si>
  <si>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</si>
  <si>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</si>
  <si>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</si>
  <si>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</si>
  <si>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</si>
  <si>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</si>
  <si>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</si>
  <si>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</si>
  <si>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</si>
  <si>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</si>
  <si>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</si>
  <si>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</si>
  <si>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</si>
  <si>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</si>
  <si>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</si>
  <si>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</si>
  <si>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</si>
  <si>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</si>
  <si>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</si>
  <si>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</si>
  <si>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</si>
  <si>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</si>
  <si>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</si>
  <si>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</si>
  <si>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</si>
  <si>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</si>
  <si>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</si>
  <si>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</si>
  <si>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</si>
  <si>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</si>
  <si>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</si>
  <si>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</si>
  <si>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</si>
  <si>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</si>
  <si>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</si>
  <si>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</si>
  <si>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</si>
  <si>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</si>
  <si>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</si>
  <si>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</si>
  <si>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</si>
  <si>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</si>
  <si>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</si>
  <si>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</si>
  <si>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</si>
  <si>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</si>
  <si>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</si>
  <si>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</si>
  <si>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</si>
  <si>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</si>
  <si>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</si>
  <si>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</si>
  <si>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</si>
  <si>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</si>
  <si>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</si>
  <si>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</si>
  <si>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</si>
  <si>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</si>
  <si>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</si>
  <si>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</si>
  <si>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</si>
  <si>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</si>
  <si>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</si>
  <si>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</si>
  <si>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</si>
  <si>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</si>
  <si>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</si>
  <si>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</si>
  <si>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</si>
  <si>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</si>
  <si>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</si>
  <si>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</si>
  <si>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</si>
  <si>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</si>
  <si>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</si>
  <si>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</si>
  <si>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</si>
  <si>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</si>
  <si>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</si>
  <si>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</si>
  <si>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</si>
  <si>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</si>
  <si>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</si>
  <si>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</si>
  <si>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</si>
  <si>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</si>
  <si>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</si>
  <si>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</si>
  <si>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</si>
  <si>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</si>
  <si>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</si>
  <si>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</si>
  <si>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</si>
  <si>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</si>
  <si>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</si>
  <si>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</si>
  <si>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</si>
  <si>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</si>
  <si>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</si>
  <si>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</si>
  <si>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</si>
  <si>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</si>
  <si>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</si>
  <si>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</si>
  <si>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</si>
  <si>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</si>
  <si>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</si>
  <si>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</si>
  <si>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</si>
  <si>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</si>
  <si>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</si>
  <si>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</si>
  <si>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</si>
  <si>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</si>
  <si>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</si>
  <si>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</si>
  <si>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</si>
  <si>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</si>
  <si>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</si>
  <si>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</si>
  <si>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</si>
  <si>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</si>
  <si>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</si>
  <si>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</si>
  <si>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</si>
  <si>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</si>
  <si>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</si>
  <si>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</si>
  <si>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</si>
  <si>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</si>
  <si>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</si>
  <si>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</si>
  <si>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</si>
  <si>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</si>
  <si>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</si>
  <si>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</si>
  <si>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</si>
  <si>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</si>
  <si>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</si>
  <si>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</si>
  <si>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</si>
  <si>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</si>
  <si>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</si>
  <si>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</si>
  <si>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</si>
  <si>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</si>
  <si>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</si>
  <si>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</si>
  <si>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</si>
  <si>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</si>
  <si>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</si>
  <si>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</si>
  <si>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</si>
  <si>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</si>
  <si>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</si>
  <si>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</si>
  <si>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</si>
  <si>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</si>
  <si>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</si>
  <si>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</si>
  <si>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</si>
  <si>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</si>
  <si>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</si>
  <si>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</si>
  <si>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</si>
  <si>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</si>
  <si>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</si>
  <si>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</si>
  <si>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</si>
  <si>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</si>
  <si>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</si>
  <si>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</si>
  <si>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</si>
  <si>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</si>
  <si>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</si>
  <si>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</si>
  <si>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</si>
  <si>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</si>
  <si>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</si>
  <si>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</si>
  <si>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</si>
  <si>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</si>
  <si>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</si>
  <si>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</si>
  <si>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</si>
  <si>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</si>
  <si>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</si>
  <si>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</si>
  <si>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</si>
  <si>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</si>
  <si>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</si>
  <si>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</si>
  <si>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</si>
  <si>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</si>
  <si>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</si>
  <si>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</si>
  <si>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</si>
  <si>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</si>
  <si>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</si>
  <si>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</si>
  <si>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</si>
  <si>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</si>
  <si>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</si>
  <si>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</si>
  <si>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</si>
  <si>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</si>
  <si>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</si>
  <si>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</si>
  <si>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</si>
  <si>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</si>
  <si>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</si>
  <si>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</si>
  <si>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</si>
  <si>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</si>
  <si>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</si>
  <si>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</si>
  <si>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</si>
  <si>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</si>
  <si>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</si>
  <si>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</si>
  <si>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</si>
  <si>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</si>
  <si>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</si>
  <si>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</si>
  <si>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</si>
  <si>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</si>
  <si>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</si>
  <si>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</si>
  <si>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</si>
  <si>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</si>
  <si>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</si>
  <si>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</si>
  <si>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</si>
  <si>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</si>
  <si>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</si>
  <si>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</si>
  <si>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</si>
  <si>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</si>
  <si>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</si>
  <si>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</si>
  <si>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</si>
  <si>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</si>
  <si>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</si>
  <si>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</si>
  <si>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</si>
  <si>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</si>
  <si>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</si>
  <si>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</si>
  <si>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</si>
  <si>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</si>
  <si>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</si>
  <si>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</si>
  <si>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</si>
  <si>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</si>
  <si>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</si>
  <si>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</si>
  <si>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</si>
  <si>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</si>
  <si>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</si>
  <si>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</si>
  <si>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</si>
  <si>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</si>
  <si>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</si>
  <si>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</si>
  <si>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</si>
  <si>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</si>
  <si>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</si>
  <si>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</si>
  <si>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</si>
  <si>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</si>
  <si>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</si>
  <si>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</si>
  <si>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</si>
  <si>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</si>
  <si>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</si>
  <si>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</si>
  <si>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</si>
  <si>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</si>
  <si>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</si>
  <si>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</si>
  <si>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</si>
  <si>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</si>
  <si>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</si>
  <si>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</si>
  <si>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</si>
  <si>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</si>
  <si>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</si>
  <si>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</si>
  <si>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</si>
  <si>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</si>
  <si>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</si>
  <si>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</si>
  <si>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</si>
  <si>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</si>
  <si>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</si>
  <si>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</si>
  <si>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</si>
  <si>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</si>
  <si>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</si>
  <si>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</si>
  <si>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</si>
  <si>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</si>
  <si>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</si>
  <si>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</si>
  <si>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</si>
  <si>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</si>
  <si>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</si>
  <si>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</si>
  <si>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</si>
  <si>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</si>
  <si>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</si>
  <si>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</si>
  <si>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</si>
  <si>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</si>
  <si>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</si>
  <si>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</si>
  <si>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</si>
  <si>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</si>
  <si>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</si>
  <si>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</si>
  <si>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</si>
  <si>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</si>
  <si>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</si>
  <si>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</si>
  <si>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</si>
  <si>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</si>
  <si>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</si>
  <si>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</si>
  <si>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</si>
  <si>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</si>
  <si>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</si>
  <si>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</si>
  <si>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</si>
  <si>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</si>
  <si>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</si>
  <si>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</si>
  <si>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</si>
  <si>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</si>
  <si>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</si>
  <si>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</si>
  <si>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</si>
  <si>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</si>
  <si>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</si>
  <si>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</si>
  <si>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</si>
  <si>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</si>
  <si>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</si>
  <si>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</si>
  <si>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</si>
  <si>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</si>
  <si>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</si>
  <si>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</si>
  <si>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</si>
  <si>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</si>
  <si>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</si>
  <si>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</si>
  <si>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</si>
  <si>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</si>
  <si>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</si>
  <si>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</si>
  <si>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</si>
  <si>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</si>
  <si>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</si>
  <si>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</si>
  <si>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</si>
  <si>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</si>
  <si>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</si>
  <si>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</si>
  <si>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</si>
  <si>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</si>
  <si>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</si>
  <si>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</si>
  <si>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</si>
  <si>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</si>
  <si>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</si>
  <si>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</si>
  <si>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</si>
  <si>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</si>
  <si>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</si>
  <si>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</si>
  <si>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</si>
  <si>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</si>
  <si>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</si>
  <si>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</si>
  <si>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</si>
  <si>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</si>
  <si>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</si>
  <si>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</si>
  <si>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</si>
  <si>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</si>
  <si>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</si>
  <si>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</si>
  <si>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</si>
  <si>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</si>
  <si>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</si>
  <si>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</si>
  <si>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</si>
  <si>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</si>
  <si>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</si>
  <si>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</si>
  <si>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</si>
  <si>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</si>
  <si>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</si>
  <si>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</si>
  <si>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</si>
  <si>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</si>
  <si>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</si>
  <si>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</si>
  <si>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</si>
  <si>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</si>
  <si>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</si>
  <si>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</si>
  <si>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</si>
  <si>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</si>
  <si>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</si>
  <si>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</si>
  <si>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</si>
  <si>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</si>
  <si>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</si>
  <si>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</si>
  <si>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</si>
  <si>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</si>
  <si>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</si>
  <si>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</si>
  <si>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</si>
  <si>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</si>
  <si>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</si>
  <si>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</si>
  <si>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</si>
  <si>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</si>
  <si>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</si>
  <si>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</si>
  <si>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</si>
  <si>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</si>
  <si>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</si>
  <si>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</si>
  <si>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</si>
  <si>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</si>
  <si>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</si>
  <si>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</si>
  <si>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</si>
  <si>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</si>
  <si>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</si>
  <si>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</si>
  <si>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</si>
  <si>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</si>
  <si>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</si>
  <si>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</si>
  <si>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</si>
  <si>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</si>
  <si>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</si>
  <si>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</si>
  <si>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</si>
  <si>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</si>
  <si>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</si>
  <si>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</si>
  <si>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</si>
  <si>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</si>
  <si>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</si>
  <si>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</si>
  <si>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</si>
  <si>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</si>
  <si>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</si>
  <si>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</si>
  <si>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</si>
  <si>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</si>
  <si>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</si>
  <si>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</si>
  <si>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</si>
  <si>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</si>
  <si>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</si>
  <si>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</si>
  <si>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</si>
  <si>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</si>
  <si>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</si>
  <si>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</si>
  <si>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</si>
  <si>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</si>
  <si>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</si>
  <si>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</si>
  <si>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</si>
  <si>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</si>
  <si>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</si>
  <si>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</si>
  <si>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</si>
  <si>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</si>
  <si>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</si>
  <si>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</si>
  <si>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</si>
  <si>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</si>
  <si>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</si>
  <si>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</si>
  <si>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</si>
  <si>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</si>
  <si>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</si>
  <si>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</si>
  <si>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</si>
  <si>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</si>
  <si>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</si>
  <si>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</si>
  <si>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</si>
  <si>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</si>
  <si>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</si>
  <si>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</si>
  <si>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</si>
  <si>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</si>
  <si>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</si>
  <si>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</si>
  <si>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</si>
  <si>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</si>
  <si>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</si>
  <si>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</si>
  <si>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</si>
  <si>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</si>
  <si>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</si>
  <si>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</si>
  <si>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</si>
  <si>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</si>
  <si>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</si>
  <si>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</si>
  <si>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</si>
  <si>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</si>
  <si>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</si>
  <si>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</si>
  <si>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</si>
  <si>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</si>
  <si>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</si>
  <si>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</si>
  <si>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</si>
  <si>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</si>
  <si>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</si>
  <si>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</si>
  <si>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</si>
  <si>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</si>
  <si>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</si>
  <si>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</si>
  <si>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</si>
  <si>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</si>
  <si>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</si>
  <si>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</si>
  <si>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</si>
  <si>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</si>
  <si>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</si>
  <si>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</si>
  <si>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</si>
  <si>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</si>
  <si>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</si>
  <si>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</si>
  <si>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</si>
  <si>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</si>
  <si>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</si>
  <si>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</si>
  <si>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</si>
  <si>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</si>
  <si>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</si>
  <si>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</si>
  <si>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</si>
  <si>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</si>
  <si>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</si>
  <si>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</si>
  <si>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</si>
  <si>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</si>
  <si>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</si>
  <si>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</si>
  <si>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</si>
  <si>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</si>
  <si>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</si>
  <si>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</si>
  <si>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</si>
  <si>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</si>
  <si>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</si>
  <si>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</si>
  <si>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</si>
  <si>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</si>
  <si>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</si>
  <si>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</si>
  <si>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</si>
  <si>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</si>
  <si>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</si>
  <si>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</si>
  <si>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</si>
  <si>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</si>
  <si>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</si>
  <si>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</si>
  <si>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</si>
  <si>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</si>
  <si>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</si>
  <si>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</si>
  <si>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</si>
  <si>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</si>
  <si>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</si>
  <si>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</si>
  <si>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</si>
  <si>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</si>
  <si>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</si>
  <si>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</si>
  <si>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</si>
  <si>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</si>
  <si>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</si>
  <si>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</si>
  <si>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</si>
  <si>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</si>
  <si>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</si>
  <si>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</si>
  <si>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</si>
  <si>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</si>
  <si>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</si>
  <si>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</si>
  <si>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</si>
  <si>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</si>
  <si>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</si>
  <si>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</si>
  <si>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</si>
  <si>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</si>
  <si>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</si>
  <si>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</si>
  <si>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</si>
  <si>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</si>
  <si>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</si>
  <si>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</si>
  <si>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</si>
  <si>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</si>
  <si>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</si>
  <si>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</si>
  <si>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</si>
  <si>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</si>
  <si>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</si>
  <si>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</si>
  <si>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</si>
  <si>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</si>
  <si>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</si>
  <si>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</si>
  <si>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</si>
  <si>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</si>
  <si>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</si>
  <si>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</si>
  <si>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</si>
  <si>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</si>
  <si>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</si>
  <si>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</si>
  <si>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</si>
  <si>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</si>
  <si>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</si>
  <si>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</si>
  <si>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</si>
  <si>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</si>
  <si>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</si>
  <si>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</si>
  <si>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</si>
  <si>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</si>
  <si>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</si>
  <si>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</si>
  <si>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</si>
  <si>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</si>
  <si>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</si>
  <si>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</si>
  <si>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</si>
  <si>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</si>
  <si>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</si>
  <si>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</si>
  <si>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</si>
  <si>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</si>
  <si>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</si>
  <si>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</si>
  <si>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</si>
  <si>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</si>
  <si>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</si>
  <si>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</si>
  <si>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</si>
  <si>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</si>
  <si>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</si>
  <si>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</si>
  <si>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</si>
  <si>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</si>
  <si>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</si>
  <si>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</si>
  <si>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</si>
  <si>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</si>
  <si>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</si>
  <si>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</si>
  <si>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</si>
  <si>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</si>
  <si>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</si>
  <si>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</si>
  <si>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</si>
  <si>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</si>
  <si>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</si>
  <si>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</si>
  <si>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</si>
  <si>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</si>
  <si>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</si>
  <si>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</si>
  <si>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</si>
  <si>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</si>
  <si>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</si>
  <si>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</si>
  <si>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</si>
  <si>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</si>
  <si>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</si>
  <si>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</si>
  <si>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</si>
  <si>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</si>
  <si>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</si>
  <si>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</si>
  <si>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</si>
  <si>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</si>
  <si>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</si>
  <si>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</si>
  <si>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</si>
  <si>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</si>
  <si>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</si>
  <si>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</si>
  <si>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</si>
  <si>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</si>
  <si>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</si>
  <si>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</si>
  <si>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</si>
  <si>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</si>
  <si>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</si>
  <si>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</si>
  <si>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</si>
  <si>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</si>
  <si>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</si>
  <si>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</si>
  <si>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</si>
  <si>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</si>
  <si>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</si>
  <si>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</si>
  <si>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</si>
  <si>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</si>
  <si>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</si>
  <si>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</si>
  <si>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</si>
  <si>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</si>
  <si>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</si>
  <si>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</si>
  <si>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</si>
  <si>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</si>
  <si>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</si>
  <si>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</si>
  <si>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</si>
  <si>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</si>
  <si>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</si>
  <si>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</si>
  <si>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</si>
  <si>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</si>
  <si>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</si>
  <si>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</si>
  <si>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</si>
  <si>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</si>
  <si>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</si>
  <si>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</si>
  <si>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</si>
  <si>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</si>
  <si>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</si>
  <si>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</si>
  <si>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</si>
  <si>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</si>
  <si>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</si>
  <si>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</si>
  <si>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</si>
  <si>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</si>
  <si>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</si>
  <si>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</si>
  <si>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</si>
  <si>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</si>
  <si>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</si>
  <si>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</si>
  <si>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</si>
  <si>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</si>
  <si>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</si>
  <si>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</si>
  <si>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</si>
  <si>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</si>
  <si>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</si>
  <si>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</si>
  <si>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</si>
  <si>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</si>
  <si>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</si>
  <si>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</si>
  <si>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</si>
  <si>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</si>
  <si>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</si>
  <si>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</si>
  <si>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</si>
  <si>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</si>
  <si>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</si>
  <si>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</si>
  <si>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</si>
  <si>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</si>
  <si>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</si>
  <si>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</si>
  <si>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</si>
  <si>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</si>
  <si>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</si>
  <si>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</si>
  <si>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</si>
  <si>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</si>
  <si>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</si>
  <si>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</si>
  <si>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</si>
  <si>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</si>
  <si>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</si>
  <si>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</si>
  <si>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</si>
  <si>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</si>
  <si>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</si>
  <si>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</si>
  <si>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</si>
  <si>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</si>
  <si>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</si>
  <si>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</si>
  <si>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</si>
  <si>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</si>
  <si>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</si>
  <si>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</si>
  <si>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</si>
  <si>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</si>
  <si>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</si>
  <si>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</si>
  <si>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</si>
  <si>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</si>
  <si>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</si>
  <si>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</si>
  <si>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</si>
  <si>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</si>
  <si>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</si>
  <si>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</si>
  <si>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</si>
  <si>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</si>
  <si>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</si>
  <si>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</si>
  <si>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</si>
  <si>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</si>
  <si>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</si>
  <si>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</si>
  <si>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</si>
  <si>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</si>
  <si>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</si>
  <si>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</si>
  <si>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</si>
  <si>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</si>
  <si>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</si>
  <si>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</si>
  <si>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</si>
  <si>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</si>
  <si>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</si>
  <si>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</si>
  <si>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</si>
  <si>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</si>
  <si>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</si>
  <si>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</si>
  <si>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</si>
  <si>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</si>
  <si>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</si>
  <si>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</si>
  <si>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</si>
  <si>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</si>
  <si>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</si>
  <si>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</si>
  <si>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</si>
  <si>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</si>
  <si>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</si>
  <si>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</si>
  <si>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</si>
  <si>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</si>
  <si>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</si>
  <si>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</si>
  <si>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</si>
  <si>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</si>
  <si>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</si>
  <si>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</si>
  <si>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</si>
  <si>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</si>
  <si>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</si>
  <si>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</si>
  <si>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</si>
  <si>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</si>
  <si>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</si>
  <si>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</si>
  <si>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</si>
  <si>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</si>
  <si>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</si>
  <si>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</si>
  <si>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</si>
  <si>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</si>
  <si>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</si>
  <si>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</si>
  <si>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</si>
  <si>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</si>
  <si>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</si>
  <si>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</si>
  <si>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</si>
  <si>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</si>
  <si>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</si>
  <si>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</si>
  <si>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</si>
  <si>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</si>
  <si>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</si>
  <si>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</si>
  <si>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</si>
  <si>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</si>
  <si>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</si>
  <si>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</si>
  <si>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</si>
  <si>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</si>
  <si>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</si>
  <si>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</si>
  <si>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</si>
  <si>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</si>
  <si>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</si>
  <si>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</si>
  <si>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</si>
  <si>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</si>
  <si>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</si>
  <si>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</si>
  <si>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</si>
  <si>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</si>
  <si>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</si>
  <si>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</si>
  <si>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</si>
  <si>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</si>
  <si>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</si>
  <si>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</si>
  <si>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</si>
  <si>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</si>
  <si>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</si>
  <si>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</si>
  <si>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</si>
  <si>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</si>
  <si>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</si>
  <si>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</si>
  <si>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</si>
  <si>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</si>
  <si>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</si>
  <si>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</si>
  <si>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</si>
  <si>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</si>
  <si>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</si>
  <si>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</si>
  <si>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</si>
  <si>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</si>
  <si>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</si>
  <si>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</si>
  <si>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</si>
  <si>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</si>
  <si>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</si>
  <si>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</si>
  <si>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</si>
  <si>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</si>
  <si>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</si>
  <si>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</si>
  <si>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</si>
  <si>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</si>
  <si>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</si>
  <si>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</si>
  <si>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</si>
  <si>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</si>
  <si>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</si>
  <si>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</si>
  <si>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</si>
  <si>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</si>
  <si>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</si>
  <si>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</si>
  <si>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</si>
  <si>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</si>
  <si>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</si>
  <si>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</si>
  <si>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</si>
  <si>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</si>
  <si>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</si>
  <si>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</si>
  <si>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</si>
  <si>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</si>
  <si>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</si>
  <si>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</si>
  <si>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</si>
  <si>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</si>
  <si>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</si>
  <si>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</si>
  <si>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</si>
  <si>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</si>
  <si>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</si>
  <si>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</si>
  <si>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</si>
  <si>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</si>
  <si>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</si>
  <si>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</si>
  <si>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</si>
  <si>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</si>
  <si>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</si>
  <si>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</si>
  <si>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</si>
  <si>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</si>
  <si>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</si>
  <si>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</si>
  <si>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</si>
  <si>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</si>
  <si>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</si>
  <si>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</si>
  <si>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</si>
  <si>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</si>
  <si>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</si>
  <si>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</si>
  <si>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</si>
  <si>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</si>
  <si>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</si>
  <si>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</si>
  <si>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</si>
  <si>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</si>
  <si>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</si>
  <si>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</si>
  <si>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</si>
  <si>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</si>
  <si>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</si>
  <si>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</si>
  <si>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</si>
  <si>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</si>
  <si>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</si>
  <si>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</si>
  <si>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</si>
  <si>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</si>
  <si>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</si>
  <si>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</si>
  <si>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</si>
  <si>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</si>
  <si>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</si>
  <si>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</si>
  <si>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</si>
  <si>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</si>
  <si>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</si>
  <si>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</si>
  <si>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</si>
  <si>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</si>
  <si>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</si>
  <si>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</si>
  <si>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</si>
  <si>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</si>
  <si>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</si>
  <si>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</si>
  <si>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</si>
  <si>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</si>
  <si>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</si>
  <si>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</si>
  <si>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</si>
  <si>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</si>
  <si>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</si>
  <si>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</si>
  <si>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</si>
  <si>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</si>
  <si>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</si>
  <si>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</si>
  <si>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</si>
  <si>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</si>
  <si>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</si>
  <si>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</si>
  <si>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</si>
  <si>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</si>
  <si>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</si>
  <si>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</si>
  <si>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</si>
  <si>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</si>
  <si>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</si>
  <si>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</si>
  <si>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</si>
  <si>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</si>
  <si>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</si>
  <si>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</si>
  <si>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</si>
  <si>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</si>
  <si>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</si>
  <si>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</si>
  <si>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</si>
  <si>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</si>
  <si>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</si>
  <si>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</si>
  <si>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</si>
  <si>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</si>
  <si>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</si>
  <si>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</si>
  <si>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</si>
  <si>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</si>
  <si>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</si>
  <si>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</si>
  <si>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</si>
  <si>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</si>
  <si>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</si>
  <si>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</si>
  <si>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</si>
  <si>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</si>
  <si>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</si>
  <si>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</si>
  <si>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</si>
  <si>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</si>
  <si>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</si>
  <si>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</si>
  <si>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</si>
  <si>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</si>
  <si>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</si>
  <si>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</si>
  <si>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</si>
  <si>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</si>
  <si>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</si>
  <si>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</si>
  <si>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</si>
  <si>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</si>
  <si>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</si>
  <si>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</si>
  <si>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</si>
  <si>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</si>
  <si>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</si>
  <si>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</si>
  <si>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</si>
  <si>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</si>
  <si>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</si>
  <si>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</si>
  <si>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</si>
  <si>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</si>
  <si>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</si>
  <si>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</si>
  <si>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</si>
  <si>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</si>
  <si>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</si>
  <si>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</si>
  <si>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</si>
  <si>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</si>
  <si>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</si>
  <si>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</si>
  <si>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</si>
  <si>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</si>
  <si>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</si>
  <si>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</si>
  <si>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</si>
  <si>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</si>
  <si>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</si>
  <si>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</si>
  <si>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</si>
  <si>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</si>
  <si>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</si>
  <si>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</si>
  <si>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</si>
  <si>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</si>
  <si>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</si>
  <si>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</si>
  <si>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</si>
  <si>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</si>
  <si>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</si>
  <si>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</si>
  <si>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</si>
  <si>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</si>
  <si>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</si>
  <si>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</si>
  <si>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</si>
  <si>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</si>
  <si>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</si>
  <si>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</si>
  <si>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</si>
  <si>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</si>
  <si>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</si>
  <si>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</si>
  <si>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</si>
  <si>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</si>
  <si>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</si>
  <si>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</si>
  <si>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</si>
  <si>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</si>
  <si>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</si>
  <si>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</si>
  <si>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</si>
  <si>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</si>
  <si>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</si>
  <si>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</si>
  <si>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</si>
  <si>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</si>
  <si>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</si>
  <si>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</si>
  <si>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</si>
  <si>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</si>
  <si>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</si>
  <si>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</si>
  <si>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</si>
  <si>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</si>
  <si>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</si>
  <si>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</si>
  <si>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</si>
  <si>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</si>
  <si>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</si>
  <si>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</si>
  <si>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</si>
  <si>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</si>
  <si>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</si>
  <si>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</si>
  <si>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</si>
  <si>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</si>
  <si>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</si>
  <si>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</si>
  <si>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</si>
  <si>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</si>
  <si>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</si>
  <si>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</si>
  <si>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</si>
  <si>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</si>
  <si>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</si>
  <si>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</si>
  <si>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</si>
  <si>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</si>
  <si>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</si>
  <si>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</si>
  <si>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</si>
  <si>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</si>
  <si>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</si>
  <si>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</si>
  <si>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</si>
  <si>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</si>
  <si>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</si>
  <si>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</si>
  <si>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</si>
  <si>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</si>
  <si>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</si>
  <si>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</si>
  <si>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</si>
  <si>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</si>
  <si>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</si>
  <si>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</si>
  <si>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</si>
  <si>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</si>
  <si>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</si>
  <si>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</si>
  <si>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</si>
  <si>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</si>
  <si>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</si>
  <si>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</si>
  <si>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</si>
  <si>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</si>
  <si>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</si>
  <si>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</si>
  <si>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</si>
  <si>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</si>
  <si>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</si>
  <si>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</si>
  <si>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</si>
  <si>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</si>
  <si>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</si>
  <si>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</si>
  <si>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</si>
  <si>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</si>
  <si>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</si>
  <si>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</si>
  <si>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</si>
  <si>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</si>
  <si>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</si>
  <si>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</si>
  <si>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</si>
  <si>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</si>
  <si>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</si>
  <si>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</si>
  <si>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</si>
  <si>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</si>
  <si>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</si>
  <si>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</si>
  <si>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</si>
  <si>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</si>
  <si>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</si>
  <si>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</si>
  <si>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</si>
  <si>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</si>
  <si>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</si>
  <si>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</si>
  <si>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</si>
  <si>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</si>
  <si>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</si>
  <si>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</si>
  <si>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</si>
  <si>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</si>
  <si>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</si>
  <si>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</si>
  <si>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</si>
  <si>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</si>
  <si>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</si>
  <si>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</si>
  <si>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</si>
  <si>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</si>
  <si>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</si>
  <si>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</si>
  <si>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</si>
  <si>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</si>
  <si>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</si>
  <si>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</si>
  <si>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</si>
  <si>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</si>
  <si>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</si>
  <si>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</si>
  <si>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</si>
  <si>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</si>
  <si>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</si>
  <si>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</si>
  <si>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</si>
  <si>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</si>
  <si>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</si>
  <si>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</si>
  <si>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</si>
  <si>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</si>
  <si>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</si>
  <si>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</si>
  <si>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</si>
  <si>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</si>
  <si>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</si>
  <si>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</si>
  <si>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</si>
  <si>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</si>
  <si>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</si>
  <si>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</si>
  <si>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</si>
  <si>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</si>
  <si>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</si>
  <si>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</si>
  <si>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</si>
  <si>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</si>
  <si>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</si>
  <si>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</si>
  <si>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</si>
  <si>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</si>
  <si>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</si>
  <si>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</si>
  <si>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</si>
  <si>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</si>
  <si>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</si>
  <si>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</si>
  <si>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</si>
  <si>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</si>
  <si>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</si>
  <si>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</si>
  <si>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</si>
  <si>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</si>
  <si>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</si>
  <si>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</si>
  <si>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</si>
  <si>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</si>
  <si>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</si>
  <si>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</si>
  <si>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</si>
  <si>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</si>
  <si>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</si>
  <si>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</si>
  <si>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</si>
  <si>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</si>
  <si>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</si>
  <si>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</si>
  <si>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</si>
  <si>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</si>
  <si>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</si>
  <si>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</si>
  <si>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</si>
  <si>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</si>
  <si>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</si>
  <si>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</si>
  <si>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</si>
  <si>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</si>
  <si>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</si>
  <si>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</si>
  <si>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</si>
  <si>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</si>
  <si>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</si>
  <si>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</si>
  <si>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</si>
  <si>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</si>
  <si>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</si>
  <si>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</si>
  <si>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</si>
  <si>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</si>
  <si>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</si>
  <si>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</si>
  <si>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</si>
  <si>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</si>
  <si>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</si>
  <si>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</si>
  <si>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</si>
  <si>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</si>
  <si>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</si>
  <si>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</si>
  <si>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</si>
  <si>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</si>
  <si>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</si>
  <si>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</si>
  <si>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</si>
  <si>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</si>
  <si>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</si>
  <si>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</si>
  <si>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</si>
  <si>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</si>
  <si>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</si>
  <si>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</si>
  <si>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</si>
  <si>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</si>
  <si>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</si>
  <si>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</si>
  <si>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</si>
  <si>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</si>
  <si>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</si>
  <si>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</si>
  <si>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</si>
  <si>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</si>
  <si>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</si>
  <si>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</si>
  <si>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</si>
  <si>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</si>
  <si>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</si>
  <si>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</si>
  <si>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</si>
  <si>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</si>
  <si>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</si>
  <si>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</si>
  <si>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</si>
  <si>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</si>
  <si>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</si>
  <si>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</si>
  <si>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</si>
  <si>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</si>
  <si>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</si>
  <si>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</si>
  <si>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</si>
  <si>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</si>
  <si>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</si>
  <si>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</si>
  <si>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</si>
  <si>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</si>
  <si>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</si>
  <si>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</si>
  <si>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</si>
  <si>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</si>
  <si>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</si>
  <si>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</si>
  <si>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</si>
  <si>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</si>
  <si>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</si>
  <si>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</si>
  <si>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</si>
  <si>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</si>
  <si>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</si>
  <si>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</si>
  <si>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</si>
  <si>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</si>
  <si>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</si>
  <si>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</si>
  <si>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</si>
  <si>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</si>
  <si>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</si>
  <si>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</si>
  <si>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</si>
  <si>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</si>
  <si>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</si>
  <si>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</si>
  <si>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</si>
  <si>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</si>
  <si>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</si>
  <si>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</si>
  <si>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</si>
  <si>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</si>
  <si>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</si>
  <si>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</si>
  <si>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</si>
  <si>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</si>
  <si>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</si>
  <si>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</si>
  <si>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</si>
  <si>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</si>
  <si>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</si>
  <si>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</si>
  <si>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</si>
  <si>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</si>
  <si>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</si>
  <si>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</si>
  <si>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</si>
  <si>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</si>
  <si>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</si>
  <si>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</si>
  <si>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</si>
  <si>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</si>
  <si>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</si>
  <si>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</si>
  <si>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</si>
  <si>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</si>
  <si>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</si>
  <si>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</si>
  <si>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</si>
  <si>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</si>
  <si>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</si>
  <si>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</si>
  <si>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</si>
  <si>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</si>
  <si>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</si>
  <si>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</si>
  <si>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</si>
  <si>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</si>
  <si>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</si>
  <si>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</si>
  <si>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</si>
  <si>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</si>
  <si>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</si>
  <si>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</si>
  <si>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</si>
  <si>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</si>
  <si>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</si>
  <si>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</si>
  <si>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</si>
  <si>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</si>
  <si>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</si>
  <si>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</si>
  <si>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</si>
  <si>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</si>
  <si>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</si>
  <si>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</si>
  <si>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</si>
  <si>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</si>
  <si>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</si>
  <si>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</si>
  <si>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</si>
  <si>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</si>
  <si>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</si>
  <si>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</si>
  <si>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</si>
  <si>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</si>
  <si>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</si>
  <si>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</si>
  <si>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</si>
  <si>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</si>
  <si>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</si>
  <si>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</si>
  <si>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</si>
  <si>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</si>
  <si>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</si>
  <si>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</si>
  <si>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</si>
  <si>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</si>
  <si>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</si>
  <si>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</si>
  <si>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</si>
  <si>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</si>
  <si>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</si>
  <si>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</si>
  <si>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</si>
  <si>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</si>
  <si>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</si>
  <si>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</si>
  <si>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</si>
  <si>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</si>
  <si>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</si>
  <si>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</si>
  <si>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</si>
  <si>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</si>
  <si>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</si>
  <si>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</si>
  <si>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</si>
  <si>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</si>
  <si>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</si>
  <si>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</si>
  <si>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</si>
  <si>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</si>
  <si>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</si>
  <si>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</si>
  <si>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</si>
  <si>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</si>
  <si>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</si>
  <si>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</si>
  <si>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</si>
  <si>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</si>
  <si>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</si>
  <si>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</si>
  <si>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</si>
  <si>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</si>
  <si>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</si>
  <si>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</si>
  <si>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</si>
  <si>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</si>
  <si>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</si>
  <si>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</si>
  <si>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</si>
  <si>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</si>
  <si>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</si>
  <si>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</si>
  <si>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</si>
  <si>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</si>
  <si>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</si>
  <si>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</si>
  <si>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</si>
  <si>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</si>
  <si>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</si>
  <si>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</si>
  <si>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</si>
  <si>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</si>
  <si>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</si>
  <si>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</si>
  <si>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</si>
  <si>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</si>
  <si>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</si>
  <si>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</si>
  <si>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</si>
  <si>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</si>
  <si>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</si>
  <si>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</si>
  <si>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</si>
  <si>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</si>
  <si>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</si>
  <si>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</si>
  <si>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</si>
  <si>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</si>
  <si>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</si>
  <si>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</si>
  <si>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</si>
  <si>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</si>
  <si>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</si>
  <si>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</si>
  <si>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</si>
  <si>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</si>
  <si>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</si>
  <si>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</si>
  <si>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</si>
  <si>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</si>
  <si>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</si>
  <si>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</si>
  <si>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</si>
  <si>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</si>
  <si>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</si>
  <si>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</si>
  <si>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</si>
  <si>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</si>
  <si>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</si>
  <si>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</si>
  <si>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</si>
  <si>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</si>
  <si>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</si>
  <si>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</si>
  <si>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</si>
  <si>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</si>
  <si>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</si>
  <si>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</si>
  <si>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</si>
  <si>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</si>
  <si>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</si>
  <si>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</si>
  <si>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</si>
  <si>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</si>
  <si>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</si>
  <si>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</si>
  <si>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</si>
  <si>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</si>
  <si>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</si>
  <si>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</si>
  <si>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</si>
  <si>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</si>
  <si>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</si>
  <si>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</si>
  <si>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</si>
  <si>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</si>
  <si>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</si>
  <si>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</si>
  <si>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</si>
  <si>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</si>
  <si>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</si>
  <si>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</si>
  <si>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</si>
  <si>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</si>
  <si>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</si>
  <si>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</si>
  <si>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</si>
  <si>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</si>
  <si>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</si>
  <si>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</si>
  <si>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</si>
  <si>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</si>
  <si>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</si>
  <si>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</si>
  <si>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</si>
  <si>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</si>
  <si>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</si>
  <si>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</si>
  <si>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</si>
  <si>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</si>
  <si>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</si>
  <si>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</si>
  <si>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</si>
  <si>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</si>
  <si>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</si>
  <si>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</si>
  <si>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</si>
  <si>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</si>
  <si>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</si>
  <si>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</si>
  <si>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</si>
  <si>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</si>
  <si>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</si>
  <si>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</si>
  <si>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</si>
  <si>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</si>
  <si>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</si>
  <si>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</si>
  <si>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</si>
  <si>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</si>
  <si>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</si>
  <si>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</si>
  <si>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</si>
  <si>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</si>
  <si>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</si>
  <si>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</si>
  <si>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</si>
  <si>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</si>
  <si>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</si>
  <si>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</si>
  <si>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</si>
  <si>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</si>
  <si>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</si>
  <si>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</si>
  <si>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</si>
  <si>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</si>
  <si>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</si>
  <si>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</si>
  <si>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</si>
  <si>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</si>
  <si>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</si>
  <si>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</si>
  <si>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</si>
  <si>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</si>
  <si>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</si>
  <si>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</si>
  <si>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</si>
  <si>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</si>
  <si>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</si>
  <si>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</si>
  <si>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</si>
  <si>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</si>
  <si>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</si>
  <si>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</si>
  <si>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</si>
  <si>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</si>
  <si>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</si>
  <si>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</si>
  <si>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</si>
  <si>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</si>
  <si>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</si>
  <si>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</si>
  <si>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</si>
  <si>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</si>
  <si>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</si>
  <si>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</si>
  <si>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</si>
  <si>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</si>
  <si>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</si>
  <si>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</si>
  <si>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</si>
  <si>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</si>
  <si>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</si>
  <si>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</si>
  <si>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</si>
  <si>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</si>
  <si>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</si>
  <si>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</si>
  <si>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</si>
  <si>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</si>
  <si>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</si>
  <si>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</si>
  <si>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</si>
  <si>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</si>
  <si>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</si>
  <si>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</si>
  <si>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</si>
  <si>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</si>
  <si>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</si>
  <si>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</si>
  <si>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</si>
  <si>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</si>
  <si>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</si>
  <si>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</si>
  <si>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</si>
  <si>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</si>
  <si>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</si>
  <si>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</si>
  <si>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</si>
  <si>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</si>
  <si>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</si>
  <si>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</si>
  <si>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</si>
  <si>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</si>
  <si>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</si>
  <si>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</si>
  <si>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</si>
  <si>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</si>
  <si>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</si>
  <si>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</si>
  <si>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</si>
  <si>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</si>
  <si>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</si>
  <si>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</si>
  <si>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</si>
  <si>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</si>
  <si>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</si>
  <si>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</si>
  <si>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</si>
  <si>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</si>
  <si>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</si>
  <si>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</si>
  <si>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</si>
  <si>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</si>
  <si>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</si>
  <si>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</si>
  <si>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</si>
  <si>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</si>
  <si>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</si>
  <si>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</si>
  <si>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</si>
  <si>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</si>
  <si>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</si>
  <si>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</si>
  <si>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</si>
  <si>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</si>
  <si>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</si>
  <si>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</si>
  <si>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</si>
  <si>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</si>
  <si>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</si>
  <si>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</si>
  <si>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</si>
  <si>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</si>
  <si>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</si>
  <si>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</si>
  <si>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</si>
  <si>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</si>
  <si>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</si>
  <si>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</si>
  <si>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</si>
  <si>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</si>
  <si>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</si>
  <si>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</si>
  <si>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</si>
  <si>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</si>
  <si>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</si>
  <si>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</si>
  <si>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</si>
  <si>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</si>
  <si>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</si>
  <si>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</si>
  <si>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</si>
  <si>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</si>
  <si>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</si>
  <si>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</si>
  <si>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</si>
  <si>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</si>
  <si>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</si>
  <si>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</si>
  <si>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</si>
  <si>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</si>
  <si>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</si>
  <si>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</si>
  <si>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</si>
  <si>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</si>
  <si>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</si>
  <si>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</si>
  <si>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</si>
  <si>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</si>
  <si>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</si>
  <si>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</si>
  <si>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</si>
  <si>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</si>
  <si>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</si>
  <si>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</si>
  <si>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</si>
  <si>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</si>
  <si>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</si>
  <si>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</si>
  <si>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</si>
  <si>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</si>
  <si>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</si>
  <si>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</si>
  <si>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</si>
  <si>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</si>
  <si>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</si>
  <si>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</si>
  <si>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</si>
  <si>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</si>
  <si>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</si>
  <si>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</si>
  <si>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</si>
  <si>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</si>
  <si>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</si>
  <si>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</si>
  <si>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</si>
  <si>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</si>
  <si>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</si>
  <si>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</si>
  <si>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</si>
  <si>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</si>
  <si>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</si>
  <si>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</si>
  <si>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</si>
  <si>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</si>
  <si>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</si>
  <si>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</si>
  <si>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</si>
  <si>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</si>
  <si>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</si>
  <si>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</si>
  <si>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</si>
  <si>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</si>
  <si>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</si>
  <si>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</si>
  <si>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</si>
  <si>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</si>
  <si>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</si>
  <si>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</si>
  <si>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</si>
  <si>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</si>
  <si>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</si>
  <si>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</si>
  <si>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</si>
  <si>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</si>
  <si>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</si>
  <si>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</si>
  <si>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</si>
  <si>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</si>
  <si>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</si>
  <si>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</si>
  <si>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</si>
  <si>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</si>
  <si>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</si>
  <si>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</si>
  <si>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</si>
  <si>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</si>
  <si>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</si>
  <si>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</si>
  <si>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</si>
  <si>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</si>
  <si>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</si>
  <si>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</si>
  <si>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</si>
  <si>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</si>
  <si>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</si>
  <si>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</si>
  <si>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</si>
  <si>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</si>
  <si>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</si>
  <si>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</si>
  <si>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</si>
  <si>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</si>
  <si>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</si>
  <si>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</si>
  <si>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</si>
  <si>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</si>
  <si>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</si>
  <si>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</si>
  <si>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</si>
  <si>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</si>
  <si>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</si>
  <si>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</si>
  <si>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</si>
  <si>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</si>
  <si>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</si>
  <si>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</si>
  <si>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</si>
  <si>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</si>
  <si>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</si>
  <si>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</si>
  <si>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</si>
  <si>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</si>
  <si>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</si>
  <si>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</si>
  <si>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</si>
  <si>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</si>
  <si>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</si>
  <si>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</si>
  <si>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</si>
  <si>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</si>
  <si>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</si>
  <si>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</si>
  <si>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</si>
  <si>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</si>
  <si>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</si>
  <si>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</si>
  <si>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</si>
  <si>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</si>
  <si>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</si>
  <si>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</si>
  <si>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</si>
  <si>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</si>
  <si>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</si>
  <si>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</si>
  <si>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</si>
  <si>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</si>
  <si>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</si>
  <si>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</si>
  <si>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</si>
  <si>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</si>
  <si>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</si>
  <si>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</si>
  <si>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</si>
  <si>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</si>
  <si>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</si>
  <si>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</si>
  <si>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</si>
  <si>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</si>
  <si>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</si>
  <si>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</si>
  <si>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</si>
  <si>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</si>
  <si>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</si>
  <si>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</si>
  <si>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</si>
  <si>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</si>
  <si>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</si>
  <si>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</si>
  <si>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</si>
  <si>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</si>
  <si>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</si>
  <si>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</si>
  <si>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</si>
  <si>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</si>
  <si>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</si>
  <si>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</si>
  <si>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</si>
  <si>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</si>
  <si>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</si>
  <si>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</si>
  <si>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</si>
  <si>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</si>
  <si>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</si>
  <si>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</si>
  <si>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</si>
  <si>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</si>
  <si>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</si>
  <si>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</si>
  <si>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</si>
  <si>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</si>
  <si>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</si>
  <si>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</si>
  <si>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</si>
  <si>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</si>
  <si>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</si>
  <si>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</si>
  <si>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</si>
  <si>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</si>
  <si>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</si>
  <si>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</si>
  <si>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</si>
  <si>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</si>
  <si>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</si>
  <si>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</si>
  <si>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</si>
  <si>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</si>
  <si>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</si>
  <si>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</si>
  <si>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</si>
  <si>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</si>
  <si>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</si>
  <si>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</si>
  <si>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</si>
  <si>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</si>
  <si>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</si>
  <si>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</si>
  <si>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</si>
  <si>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</si>
  <si>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</si>
  <si>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</si>
  <si>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</si>
  <si>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</si>
  <si>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</si>
  <si>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</si>
  <si>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</si>
  <si>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</si>
  <si>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</si>
  <si>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</si>
  <si>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</si>
  <si>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</si>
  <si>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</si>
  <si>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</si>
  <si>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</si>
  <si>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</si>
  <si>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</si>
  <si>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</si>
  <si>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</si>
  <si>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</si>
  <si>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</si>
  <si>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</si>
  <si>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</si>
  <si>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</si>
  <si>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</si>
  <si>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</si>
  <si>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</si>
  <si>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</si>
  <si>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</si>
  <si>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</si>
  <si>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</si>
  <si>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</si>
  <si>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</si>
  <si>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</si>
  <si>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</si>
  <si>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</si>
  <si>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</si>
  <si>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</si>
  <si>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</si>
  <si>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</si>
  <si>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</si>
  <si>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</si>
  <si>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</si>
  <si>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</si>
  <si>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</si>
  <si>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</si>
  <si>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</si>
  <si>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</si>
  <si>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</si>
  <si>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</si>
  <si>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</si>
  <si>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</si>
  <si>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</si>
  <si>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</si>
  <si>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</si>
  <si>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</si>
  <si>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</si>
  <si>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</si>
  <si>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</si>
  <si>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</si>
  <si>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</si>
  <si>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</si>
  <si>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</si>
  <si>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</si>
  <si>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</si>
  <si>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</si>
  <si>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</si>
  <si>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</si>
  <si>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</si>
  <si>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</si>
  <si>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</si>
  <si>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</si>
  <si>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</si>
  <si>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</si>
  <si>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</si>
  <si>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</si>
  <si>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</si>
  <si>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</si>
  <si>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</si>
  <si>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</si>
  <si>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</si>
  <si>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</si>
  <si>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</si>
  <si>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</si>
  <si>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</si>
  <si>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</si>
  <si>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</si>
  <si>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</si>
  <si>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</si>
  <si>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</si>
  <si>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</si>
  <si>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</si>
  <si>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</si>
  <si>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</si>
  <si>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</si>
  <si>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</si>
  <si>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</si>
  <si>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</si>
  <si>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</si>
  <si>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</si>
  <si>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</si>
  <si>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</si>
  <si>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</si>
  <si>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</si>
  <si>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</si>
  <si>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</si>
  <si>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</si>
  <si>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</si>
  <si>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</si>
  <si>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</si>
  <si>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</si>
  <si>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</si>
  <si>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</si>
  <si>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</si>
  <si>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</si>
  <si>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</si>
  <si>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</si>
  <si>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</si>
  <si>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</si>
  <si>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</si>
  <si>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</si>
  <si>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</si>
  <si>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</si>
  <si>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</si>
  <si>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</si>
  <si>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</si>
  <si>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</si>
  <si>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</si>
  <si>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</si>
  <si>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</si>
  <si>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</si>
  <si>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</si>
  <si>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</si>
  <si>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</si>
  <si>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</si>
  <si>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</si>
  <si>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</si>
  <si>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</si>
  <si>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</si>
  <si>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</si>
  <si>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</si>
  <si>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</si>
  <si>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</si>
  <si>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</si>
  <si>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</si>
  <si>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</si>
  <si>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</si>
  <si>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</si>
  <si>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</si>
  <si>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</si>
  <si>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</si>
  <si>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</si>
  <si>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</si>
  <si>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</si>
  <si>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</si>
  <si>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</si>
  <si>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</si>
  <si>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</si>
  <si>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</si>
  <si>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</si>
  <si>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</si>
  <si>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</si>
  <si>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</si>
  <si>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</si>
  <si>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</si>
  <si>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</si>
  <si>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</si>
  <si>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</si>
  <si>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</si>
  <si>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</si>
  <si>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</si>
  <si>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</si>
  <si>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</si>
  <si>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</si>
  <si>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</si>
  <si>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</si>
  <si>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</si>
  <si>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</si>
  <si>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</si>
  <si>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</si>
  <si>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</si>
  <si>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</si>
  <si>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</si>
  <si>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</si>
  <si>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</si>
  <si>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</si>
  <si>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</si>
  <si>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</si>
  <si>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</si>
  <si>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</si>
  <si>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</si>
  <si>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</si>
  <si>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</si>
  <si>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</si>
  <si>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</si>
  <si>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</si>
  <si>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</si>
  <si>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</si>
  <si>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</si>
  <si>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</si>
  <si>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</si>
  <si>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</si>
  <si>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</si>
  <si>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</si>
  <si>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</si>
  <si>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</si>
  <si>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</si>
  <si>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</si>
  <si>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</si>
  <si>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</si>
  <si>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</si>
  <si>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</si>
  <si>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</si>
  <si>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</si>
  <si>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</si>
  <si>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</si>
  <si>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</si>
  <si>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</si>
  <si>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</si>
  <si>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</si>
  <si>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</si>
  <si>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</si>
  <si>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</si>
  <si>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</si>
  <si>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</si>
  <si>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</si>
  <si>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</si>
  <si>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</si>
  <si>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</si>
  <si>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</si>
  <si>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</si>
  <si>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</si>
  <si>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</si>
  <si>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</si>
  <si>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</si>
  <si>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</si>
  <si>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</si>
  <si>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</si>
  <si>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</si>
  <si>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</si>
  <si>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</si>
  <si>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</si>
  <si>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</si>
  <si>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</si>
  <si>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</si>
  <si>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</si>
  <si>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</si>
  <si>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</si>
  <si>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</si>
  <si>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</si>
  <si>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</si>
  <si>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</si>
  <si>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</si>
  <si>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</si>
  <si>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</si>
  <si>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</si>
  <si>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</si>
  <si>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</si>
  <si>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</si>
  <si>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</si>
  <si>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</si>
  <si>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</si>
  <si>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</si>
  <si>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</si>
  <si>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</si>
  <si>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</si>
  <si>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</si>
  <si>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</si>
  <si>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</si>
  <si>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</si>
  <si>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</si>
  <si>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</si>
  <si>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</si>
  <si>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</si>
  <si>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</si>
  <si>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</si>
  <si>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</si>
  <si>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</si>
  <si>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</si>
  <si>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</si>
  <si>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</si>
  <si>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</si>
  <si>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</si>
  <si>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</si>
  <si>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</si>
  <si>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</si>
  <si>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</si>
  <si>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</si>
  <si>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</si>
  <si>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</si>
  <si>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</si>
  <si>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</si>
  <si>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</si>
  <si>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</si>
  <si>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</si>
  <si>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</si>
  <si>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</si>
  <si>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</si>
  <si>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</si>
  <si>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</si>
  <si>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</si>
  <si>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</si>
  <si>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</si>
  <si>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</si>
  <si>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</si>
  <si>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</si>
  <si>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</si>
  <si>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</si>
  <si>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</si>
  <si>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</si>
  <si>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</si>
  <si>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</si>
  <si>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</si>
  <si>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</si>
  <si>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</si>
  <si>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</si>
  <si>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</si>
  <si>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</si>
  <si>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</si>
  <si>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</si>
  <si>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</si>
  <si>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</si>
  <si>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</si>
  <si>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</si>
  <si>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</si>
  <si>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</si>
  <si>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</si>
  <si>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</si>
  <si>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</si>
  <si>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</si>
  <si>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</si>
  <si>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</si>
  <si>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</si>
  <si>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</si>
  <si>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</si>
  <si>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</si>
  <si>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</si>
  <si>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</si>
  <si>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</si>
  <si>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</si>
  <si>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</si>
  <si>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</si>
  <si>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</si>
  <si>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</si>
  <si>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</si>
  <si>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</si>
  <si>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</si>
  <si>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</si>
  <si>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</si>
  <si>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</si>
  <si>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</si>
  <si>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</si>
  <si>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</si>
  <si>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</si>
  <si>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</si>
  <si>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</si>
  <si>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</si>
  <si>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</si>
  <si>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</si>
  <si>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</si>
  <si>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</si>
  <si>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</si>
  <si>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</si>
  <si>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</si>
  <si>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</si>
  <si>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</si>
  <si>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</si>
  <si>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</si>
  <si>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</si>
  <si>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</si>
  <si>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</si>
  <si>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</si>
  <si>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</si>
  <si>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</si>
  <si>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</si>
  <si>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</si>
  <si>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</si>
  <si>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</si>
  <si>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</si>
  <si>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</si>
  <si>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</si>
  <si>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</si>
  <si>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</si>
  <si>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</si>
  <si>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</si>
  <si>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</si>
  <si>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</si>
  <si>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</si>
  <si>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</si>
  <si>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</si>
  <si>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</si>
  <si>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</si>
  <si>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</si>
  <si>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</si>
  <si>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</si>
  <si>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</si>
  <si>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</si>
  <si>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</si>
  <si>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</si>
  <si>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</si>
  <si>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</si>
  <si>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</si>
  <si>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</si>
  <si>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</si>
  <si>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</si>
  <si>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</si>
  <si>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</si>
  <si>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</si>
  <si>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</si>
  <si>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</si>
  <si>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</si>
  <si>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</si>
  <si>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</si>
  <si>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</si>
  <si>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</si>
  <si>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</si>
  <si>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</si>
  <si>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</si>
  <si>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</si>
  <si>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</si>
  <si>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</si>
  <si>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</si>
  <si>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</si>
  <si>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</si>
  <si>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</si>
  <si>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</si>
  <si>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</si>
  <si>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</si>
  <si>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</si>
  <si>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</si>
  <si>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</si>
  <si>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</si>
  <si>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</si>
  <si>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</si>
  <si>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</si>
  <si>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</si>
  <si>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</si>
  <si>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</si>
  <si>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</si>
  <si>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</si>
  <si>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</si>
  <si>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</si>
  <si>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</si>
  <si>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</si>
  <si>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</si>
  <si>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</si>
  <si>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</si>
  <si>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</si>
  <si>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</si>
  <si>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</si>
  <si>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</si>
  <si>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</si>
  <si>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</si>
  <si>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</si>
  <si>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</si>
  <si>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</si>
  <si>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</si>
  <si>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</si>
  <si>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</si>
  <si>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</si>
  <si>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</si>
  <si>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</si>
  <si>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</si>
  <si>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</si>
  <si>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</si>
  <si>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</si>
  <si>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</si>
  <si>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</si>
  <si>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</si>
  <si>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</si>
  <si>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</si>
  <si>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</si>
  <si>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</si>
  <si>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</si>
  <si>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</si>
  <si>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</si>
  <si>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</si>
  <si>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</si>
  <si>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</si>
  <si>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</si>
  <si>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</si>
  <si>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</si>
  <si>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</si>
  <si>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</si>
  <si>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</si>
  <si>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</si>
  <si>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</si>
  <si>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</si>
  <si>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</si>
  <si>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</si>
  <si>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</si>
  <si>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</si>
  <si>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</si>
  <si>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</si>
  <si>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</si>
  <si>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</si>
  <si>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</si>
  <si>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</si>
  <si>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</si>
  <si>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</si>
  <si>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</si>
  <si>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</si>
  <si>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</si>
  <si>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</si>
  <si>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</si>
  <si>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</si>
  <si>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</si>
  <si>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</si>
  <si>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</si>
  <si>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</si>
  <si>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</si>
  <si>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</si>
  <si>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</si>
  <si>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</si>
  <si>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</si>
  <si>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</si>
  <si>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</si>
  <si>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</si>
  <si>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</si>
  <si>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</si>
  <si>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</si>
  <si>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</si>
  <si>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</si>
  <si>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</si>
  <si>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</si>
  <si>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</si>
  <si>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</si>
  <si>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</si>
  <si>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</si>
  <si>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</si>
  <si>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</si>
  <si>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</si>
  <si>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</si>
  <si>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</si>
  <si>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</si>
  <si>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</si>
  <si>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</si>
  <si>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</si>
  <si>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</si>
  <si>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</si>
  <si>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</si>
  <si>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</si>
  <si>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</si>
  <si>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</si>
  <si>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</si>
  <si>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</si>
  <si>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</si>
  <si>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</si>
  <si>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</si>
  <si>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</si>
  <si>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</si>
  <si>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</si>
  <si>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</si>
  <si>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</si>
  <si>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</si>
  <si>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</si>
  <si>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</si>
  <si>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</si>
  <si>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</si>
  <si>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</si>
  <si>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</si>
  <si>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</si>
  <si>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</si>
  <si>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</si>
  <si>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</si>
  <si>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</si>
  <si>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</si>
  <si>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</si>
  <si>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</si>
  <si>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</si>
  <si>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</si>
  <si>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</si>
  <si>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</si>
  <si>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</si>
  <si>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</si>
  <si>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</si>
  <si>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</si>
  <si>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</si>
  <si>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</si>
  <si>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</si>
  <si>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</si>
  <si>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</si>
  <si>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</si>
  <si>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</si>
  <si>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</si>
  <si>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</si>
  <si>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</si>
  <si>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</si>
  <si>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</si>
  <si>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</si>
  <si>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</si>
  <si>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</si>
  <si>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</si>
  <si>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</si>
  <si>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</si>
  <si>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</si>
  <si>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</si>
  <si>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</si>
  <si>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</si>
  <si>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</si>
  <si>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</si>
  <si>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</si>
  <si>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</si>
  <si>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</si>
  <si>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</si>
  <si>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</si>
  <si>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</si>
  <si>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</si>
  <si>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</si>
  <si>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</si>
  <si>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</si>
  <si>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</si>
  <si>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</si>
  <si>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</si>
  <si>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</si>
  <si>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</si>
  <si>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</si>
  <si>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</si>
  <si>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</si>
  <si>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</si>
  <si>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</si>
  <si>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</si>
  <si>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</si>
  <si>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</si>
  <si>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</si>
  <si>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</si>
  <si>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</si>
  <si>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</si>
  <si>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</si>
  <si>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</si>
  <si>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</si>
  <si>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</si>
  <si>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</si>
  <si>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</si>
  <si>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</si>
  <si>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</si>
  <si>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</si>
  <si>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</si>
  <si>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</si>
  <si>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</si>
  <si>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</si>
  <si>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</si>
  <si>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</si>
  <si>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</si>
  <si>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</si>
  <si>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</si>
  <si>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</si>
  <si>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</si>
  <si>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</si>
  <si>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</si>
  <si>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</si>
  <si>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</si>
  <si>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</si>
  <si>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</si>
  <si>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</si>
  <si>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</si>
  <si>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</si>
  <si>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</si>
  <si>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</si>
  <si>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</si>
  <si>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</si>
  <si>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</si>
  <si>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</si>
  <si>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</si>
  <si>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</si>
  <si>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</si>
  <si>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</si>
  <si>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</si>
  <si>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</si>
  <si>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</si>
  <si>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</si>
  <si>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</si>
  <si>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</si>
  <si>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</si>
  <si>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</si>
  <si>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</si>
  <si>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</si>
  <si>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</si>
  <si>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</si>
  <si>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</si>
  <si>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</si>
  <si>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</si>
  <si>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</si>
  <si>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</si>
  <si>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</si>
  <si>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</si>
  <si>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</si>
  <si>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</si>
  <si>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</si>
  <si>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</si>
  <si>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</si>
  <si>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</si>
  <si>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</si>
  <si>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</si>
  <si>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</si>
  <si>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</si>
  <si>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</si>
  <si>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</si>
  <si>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</si>
  <si>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</si>
  <si>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</si>
  <si>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</si>
  <si>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</si>
  <si>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</si>
  <si>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</si>
  <si>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</si>
  <si>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</si>
  <si>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</si>
  <si>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</si>
  <si>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</si>
  <si>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</si>
  <si>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</si>
  <si>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</si>
  <si>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</si>
  <si>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</si>
  <si>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</si>
  <si>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</si>
  <si>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</si>
  <si>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</si>
  <si>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</si>
  <si>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</si>
  <si>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</si>
  <si>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</si>
  <si>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</si>
  <si>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</si>
  <si>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</si>
  <si>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</si>
  <si>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</si>
  <si>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</si>
  <si>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</si>
  <si>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</si>
  <si>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</si>
  <si>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</si>
  <si>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</si>
  <si>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</si>
  <si>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</si>
  <si>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</si>
  <si>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</si>
  <si>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</si>
  <si>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</si>
  <si>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</si>
  <si>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</si>
  <si>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</si>
  <si>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</si>
  <si>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</si>
  <si>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</si>
  <si>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</si>
  <si>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</si>
  <si>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</si>
  <si>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</si>
  <si>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</si>
  <si>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</si>
  <si>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</si>
  <si>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</si>
  <si>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</si>
  <si>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</si>
  <si>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</si>
  <si>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</si>
  <si>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</si>
  <si>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</si>
  <si>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</si>
  <si>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</si>
  <si>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</si>
  <si>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</si>
  <si>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</si>
  <si>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</si>
  <si>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</si>
  <si>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</si>
  <si>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</si>
  <si>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</si>
  <si>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</si>
  <si>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</si>
  <si>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</si>
  <si>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</si>
  <si>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</si>
  <si>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</si>
  <si>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</si>
  <si>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</si>
  <si>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</si>
  <si>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</si>
  <si>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</si>
  <si>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</si>
  <si>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</si>
  <si>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</si>
  <si>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</si>
  <si>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</si>
  <si>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</si>
  <si>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</si>
  <si>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</si>
  <si>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</si>
  <si>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</si>
  <si>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</si>
  <si>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</si>
  <si>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</si>
  <si>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</si>
  <si>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</si>
  <si>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</si>
  <si>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</si>
  <si>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</si>
  <si>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</si>
  <si>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</si>
  <si>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</si>
  <si>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</si>
  <si>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</si>
  <si>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</si>
  <si>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</si>
  <si>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</si>
  <si>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</si>
  <si>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</si>
  <si>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</si>
  <si>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</si>
  <si>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</si>
  <si>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</si>
  <si>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</si>
  <si>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</si>
  <si>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</si>
  <si>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</si>
  <si>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</si>
  <si>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</si>
  <si>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</si>
  <si>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</si>
  <si>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</si>
  <si>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</si>
  <si>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</si>
  <si>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</si>
  <si>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</si>
  <si>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</si>
  <si>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</si>
  <si>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</si>
  <si>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</si>
  <si>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</si>
  <si>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</si>
  <si>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</si>
  <si>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</si>
  <si>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</si>
  <si>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</si>
  <si>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</si>
  <si>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</si>
  <si>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</si>
  <si>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</si>
  <si>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</si>
  <si>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</si>
  <si>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</si>
  <si>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</si>
  <si>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</si>
  <si>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</si>
  <si>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</si>
  <si>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</si>
  <si>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</si>
  <si>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</si>
  <si>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</si>
  <si>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</si>
  <si>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</si>
  <si>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</si>
  <si>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</si>
  <si>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</si>
  <si>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</si>
  <si>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</si>
  <si>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</si>
  <si>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</si>
  <si>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</si>
  <si>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</si>
  <si>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</si>
  <si>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</si>
  <si>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</si>
  <si>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</si>
  <si>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</si>
  <si>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</si>
  <si>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</si>
  <si>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</si>
  <si>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</si>
  <si>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</si>
  <si>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</si>
  <si>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</si>
  <si>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</si>
  <si>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</si>
  <si>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</si>
  <si>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</si>
  <si>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</si>
  <si>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</si>
  <si>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</si>
  <si>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</si>
  <si>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</si>
  <si>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</si>
  <si>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</si>
  <si>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</si>
  <si>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</si>
  <si>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</si>
  <si>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</si>
  <si>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</si>
  <si>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</si>
  <si>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</si>
  <si>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</si>
  <si>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</si>
  <si>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</si>
  <si>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</si>
  <si>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</si>
  <si>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</si>
  <si>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</si>
  <si>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</si>
  <si>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</si>
  <si>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</si>
  <si>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</si>
  <si>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</si>
  <si>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</si>
  <si>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</si>
  <si>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</si>
  <si>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</si>
  <si>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</si>
  <si>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</si>
  <si>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</si>
  <si>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</si>
  <si>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</si>
  <si>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</si>
  <si>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</si>
  <si>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</si>
  <si>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</si>
  <si>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</si>
  <si>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</si>
  <si>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</si>
  <si>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</si>
  <si>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</si>
  <si>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</si>
  <si>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</si>
  <si>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</si>
  <si>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</si>
  <si>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</si>
  <si>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</si>
  <si>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</si>
  <si>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</si>
  <si>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</si>
  <si>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</si>
  <si>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</si>
  <si>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</si>
  <si>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</si>
  <si>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</si>
  <si>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</si>
  <si>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</si>
  <si>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</si>
  <si>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</si>
  <si>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</si>
  <si>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</si>
  <si>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</si>
  <si>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</si>
  <si>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</si>
  <si>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</si>
  <si>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</si>
  <si>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</si>
  <si>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</si>
  <si>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</si>
  <si>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</si>
  <si>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</si>
  <si>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</si>
  <si>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</si>
  <si>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</si>
  <si>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</si>
  <si>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</si>
  <si>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</si>
  <si>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</si>
  <si>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</si>
  <si>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</si>
  <si>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</si>
  <si>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</si>
  <si>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</si>
  <si>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</si>
  <si>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</si>
  <si>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</si>
  <si>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</si>
  <si>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</si>
  <si>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</si>
  <si>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</si>
  <si>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</si>
  <si>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</si>
  <si>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</si>
  <si>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</si>
  <si>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</si>
  <si>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</si>
  <si>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</si>
  <si>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</si>
  <si>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</si>
  <si>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</si>
  <si>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</si>
  <si>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</si>
  <si>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</si>
  <si>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</si>
  <si>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</si>
  <si>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</si>
  <si>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</si>
  <si>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</si>
  <si>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</si>
  <si>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</si>
  <si>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</si>
  <si>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</si>
  <si>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</si>
  <si>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</si>
  <si>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</si>
  <si>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</si>
  <si>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</si>
  <si>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</si>
  <si>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</si>
  <si>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</si>
  <si>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</si>
  <si>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</si>
  <si>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</si>
  <si>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</si>
  <si>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</si>
  <si>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</si>
  <si>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</si>
  <si>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</si>
  <si>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</si>
  <si>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</si>
  <si>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</si>
  <si>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</si>
  <si>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</si>
  <si>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</si>
  <si>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</si>
  <si>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</si>
  <si>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</si>
  <si>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</si>
  <si>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</si>
  <si>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</si>
  <si>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</si>
  <si>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</si>
  <si>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</si>
  <si>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</si>
  <si>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</si>
  <si>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</si>
  <si>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</si>
  <si>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</si>
  <si>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</si>
  <si>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</si>
  <si>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</si>
  <si>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</si>
  <si>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</si>
  <si>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</si>
  <si>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</si>
  <si>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</si>
  <si>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</si>
  <si>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</si>
  <si>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</si>
  <si>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</si>
  <si>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</si>
  <si>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</si>
  <si>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</si>
  <si>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</si>
  <si>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</si>
  <si>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</si>
  <si>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</si>
  <si>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</si>
  <si>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</si>
  <si>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</si>
  <si>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</si>
  <si>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</si>
  <si>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</si>
  <si>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</si>
  <si>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</si>
  <si>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</si>
  <si>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</si>
  <si>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</si>
  <si>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</si>
  <si>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</si>
  <si>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</si>
  <si>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</si>
  <si>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</si>
  <si>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</si>
  <si>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</si>
  <si>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</si>
  <si>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</si>
  <si>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</si>
  <si>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</si>
  <si>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</si>
  <si>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</si>
  <si>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</si>
  <si>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</si>
  <si>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</si>
  <si>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</si>
  <si>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</si>
  <si>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</si>
  <si>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</si>
  <si>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</si>
  <si>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</si>
  <si>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</si>
  <si>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</si>
  <si>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</si>
  <si>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</si>
  <si>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</si>
  <si>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</si>
  <si>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</si>
  <si>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</si>
  <si>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</si>
  <si>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</si>
  <si>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</si>
  <si>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</si>
  <si>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</si>
  <si>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</si>
  <si>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</si>
  <si>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</si>
  <si>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</si>
  <si>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</si>
  <si>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</si>
  <si>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</si>
  <si>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</si>
  <si>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</si>
  <si>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</si>
  <si>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</si>
  <si>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</si>
  <si>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</si>
  <si>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</si>
  <si>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</si>
  <si>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</si>
  <si>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</si>
  <si>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</si>
  <si>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</si>
  <si>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</si>
  <si>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</si>
  <si>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</si>
  <si>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</si>
  <si>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</si>
  <si>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</si>
  <si>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</si>
  <si>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</si>
  <si>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</si>
  <si>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</si>
  <si>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</si>
  <si>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</si>
  <si>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</si>
  <si>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</si>
  <si>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</si>
  <si>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</si>
  <si>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</si>
  <si>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</si>
  <si>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</si>
  <si>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</si>
  <si>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</si>
  <si>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</si>
  <si>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</si>
  <si>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</si>
  <si>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</si>
  <si>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</si>
  <si>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</si>
  <si>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</si>
  <si>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</si>
  <si>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</si>
  <si>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</si>
  <si>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</si>
  <si>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</si>
  <si>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</si>
  <si>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</si>
  <si>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</si>
  <si>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</si>
  <si>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</si>
  <si>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</si>
  <si>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</si>
  <si>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</si>
  <si>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</si>
  <si>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</si>
  <si>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</si>
  <si>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</si>
  <si>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</si>
  <si>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</si>
  <si>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</si>
  <si>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</si>
  <si>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</si>
  <si>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</si>
  <si>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</si>
  <si>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</si>
  <si>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</si>
  <si>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</si>
  <si>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</si>
  <si>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</si>
  <si>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</si>
  <si>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</si>
  <si>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</si>
  <si>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</si>
  <si>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</si>
  <si>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</si>
  <si>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</si>
  <si>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</si>
  <si>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</si>
  <si>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</si>
  <si>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</si>
  <si>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</si>
  <si>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</si>
  <si>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</si>
  <si>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</si>
  <si>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</si>
  <si>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</si>
  <si>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</si>
  <si>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</si>
  <si>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</si>
  <si>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</si>
  <si>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</si>
  <si>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</si>
  <si>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</si>
  <si>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</si>
  <si>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</si>
  <si>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</si>
  <si>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</si>
  <si>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</si>
  <si>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</si>
  <si>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</si>
  <si>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</si>
  <si>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</si>
  <si>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</si>
  <si>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</si>
  <si>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</si>
  <si>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</si>
  <si>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</si>
  <si>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</si>
  <si>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</si>
  <si>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</si>
  <si>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</si>
  <si>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</si>
  <si>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</si>
  <si>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</si>
  <si>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</si>
  <si>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</si>
  <si>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</si>
  <si>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</si>
  <si>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</si>
  <si>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</si>
  <si>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</si>
  <si>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</si>
  <si>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</si>
  <si>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</si>
  <si>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</si>
  <si>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</si>
  <si>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</si>
  <si>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</si>
  <si>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</si>
  <si>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</si>
  <si>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</si>
  <si>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</si>
  <si>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</si>
  <si>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</si>
  <si>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</si>
  <si>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</si>
  <si>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</si>
  <si>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</si>
  <si>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</si>
  <si>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</si>
  <si>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</si>
  <si>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</si>
  <si>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</si>
  <si>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</si>
  <si>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</si>
  <si>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</si>
  <si>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</si>
  <si>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</si>
  <si>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</si>
  <si>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</si>
  <si>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</si>
  <si>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</si>
  <si>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</si>
  <si>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</si>
  <si>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</si>
  <si>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</si>
  <si>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</si>
  <si>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</si>
  <si>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</si>
  <si>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</si>
  <si>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</si>
  <si>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</si>
  <si>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</si>
  <si>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</si>
  <si>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</si>
  <si>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</si>
  <si>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</si>
  <si>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</si>
  <si>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</si>
  <si>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</si>
  <si>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</si>
  <si>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</si>
  <si>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</si>
  <si>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</si>
  <si>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</si>
  <si>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</si>
  <si>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</si>
  <si>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</si>
  <si>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</si>
  <si>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</si>
  <si>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</si>
  <si>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</si>
  <si>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</si>
  <si>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</si>
  <si>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</si>
  <si>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</si>
  <si>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</si>
  <si>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</si>
  <si>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</si>
  <si>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</si>
  <si>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</si>
  <si>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</si>
  <si>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</si>
  <si>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</si>
  <si>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</si>
  <si>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</si>
  <si>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</si>
  <si>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</si>
  <si>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</si>
  <si>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</si>
  <si>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</si>
  <si>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</si>
  <si>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</si>
  <si>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</si>
  <si>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</si>
  <si>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</si>
  <si>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</si>
  <si>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</si>
  <si>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</si>
  <si>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</si>
  <si>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</si>
  <si>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</si>
  <si>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</si>
  <si>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</si>
  <si>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</si>
  <si>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</si>
  <si>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</si>
  <si>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</si>
  <si>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</si>
  <si>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</si>
  <si>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</si>
  <si>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</si>
  <si>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</si>
  <si>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</si>
  <si>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</si>
  <si>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</si>
  <si>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</si>
  <si>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</si>
  <si>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</si>
  <si>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</si>
  <si>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</si>
  <si>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</si>
  <si>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</si>
  <si>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</si>
  <si>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</si>
  <si>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</si>
  <si>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</si>
  <si>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</si>
  <si>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</si>
  <si>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</si>
  <si>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</si>
  <si>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</si>
  <si>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</si>
  <si>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</si>
  <si>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</si>
  <si>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</si>
  <si>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</si>
  <si>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</si>
  <si>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</si>
  <si>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</si>
  <si>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</si>
  <si>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</si>
  <si>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</si>
  <si>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</si>
  <si>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</si>
  <si>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</si>
  <si>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</si>
  <si>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</si>
  <si>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</si>
  <si>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</si>
  <si>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</si>
  <si>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</si>
  <si>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</si>
  <si>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</si>
  <si>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</si>
  <si>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</si>
  <si>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</si>
  <si>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</si>
  <si>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</si>
  <si>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</si>
  <si>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</si>
  <si>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</si>
  <si>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</si>
  <si>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</si>
  <si>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</si>
  <si>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</si>
  <si>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</si>
  <si>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</si>
  <si>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</si>
  <si>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</si>
  <si>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</si>
  <si>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</si>
  <si>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</si>
  <si>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</si>
  <si>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</si>
  <si>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</si>
  <si>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</si>
  <si>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</si>
  <si>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</si>
  <si>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</si>
  <si>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</si>
  <si>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</si>
  <si>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</si>
  <si>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</si>
  <si>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</si>
  <si>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</si>
  <si>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</si>
  <si>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</si>
  <si>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</si>
  <si>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</si>
  <si>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</si>
  <si>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</si>
  <si>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</si>
  <si>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</si>
  <si>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</si>
  <si>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</si>
  <si>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</si>
  <si>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</si>
  <si>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</si>
  <si>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</si>
  <si>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</si>
  <si>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</si>
  <si>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</si>
  <si>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</si>
  <si>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</si>
  <si>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</si>
  <si>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</si>
  <si>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</si>
  <si>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</si>
  <si>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</si>
  <si>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</si>
  <si>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</si>
  <si>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</si>
  <si>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</si>
  <si>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</si>
  <si>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</si>
  <si>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</si>
  <si>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</si>
  <si>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</si>
  <si>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</si>
  <si>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</si>
  <si>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</si>
  <si>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</si>
  <si>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</si>
  <si>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</si>
  <si>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</si>
  <si>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</si>
  <si>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</si>
  <si>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</si>
  <si>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</si>
  <si>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</si>
  <si>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</si>
  <si>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</si>
  <si>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</si>
  <si>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</si>
  <si>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</si>
  <si>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</si>
  <si>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</si>
  <si>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</si>
  <si>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</si>
  <si>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</si>
  <si>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</si>
  <si>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</si>
  <si>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</si>
  <si>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</si>
  <si>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</si>
  <si>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</si>
  <si>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</si>
  <si>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</si>
  <si>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</si>
  <si>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</si>
  <si>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</si>
  <si>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</si>
  <si>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</si>
  <si>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</si>
  <si>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</si>
  <si>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</si>
  <si>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</si>
  <si>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</si>
  <si>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</si>
  <si>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</si>
  <si>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</si>
  <si>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</si>
  <si>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</si>
  <si>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</si>
  <si>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</si>
  <si>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</si>
  <si>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</si>
  <si>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</si>
  <si>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</si>
  <si>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</si>
  <si>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</si>
  <si>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</si>
  <si>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</si>
  <si>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</si>
  <si>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</si>
  <si>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</si>
  <si>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</si>
  <si>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</si>
  <si>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</si>
  <si>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</si>
  <si>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</si>
  <si>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</si>
  <si>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</si>
  <si>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</si>
  <si>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</si>
  <si>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</si>
  <si>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</si>
  <si>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</si>
  <si>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</si>
  <si>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</si>
  <si>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</si>
  <si>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</si>
  <si>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</si>
  <si>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</si>
  <si>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</si>
  <si>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</si>
  <si>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</si>
  <si>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</si>
  <si>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</si>
  <si>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</si>
  <si>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</si>
  <si>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</si>
  <si>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</si>
  <si>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</si>
  <si>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</si>
  <si>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</si>
  <si>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</si>
  <si>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</si>
  <si>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</si>
  <si>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</si>
  <si>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</si>
  <si>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</si>
  <si>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</si>
  <si>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</si>
  <si>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</si>
  <si>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</si>
  <si>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</si>
  <si>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</si>
  <si>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</si>
  <si>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</si>
  <si>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</si>
  <si>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</si>
  <si>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</si>
  <si>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</si>
  <si>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</si>
  <si>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</si>
  <si>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</si>
  <si>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</si>
  <si>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</si>
  <si>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</si>
  <si>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</si>
  <si>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</si>
  <si>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</si>
  <si>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</si>
  <si>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</si>
  <si>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</si>
  <si>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</si>
  <si>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</si>
  <si>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</si>
  <si>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</si>
  <si>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</si>
  <si>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</si>
  <si>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</si>
  <si>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</si>
  <si>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</si>
  <si>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</si>
  <si>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</si>
  <si>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</si>
  <si>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</si>
  <si>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</si>
  <si>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</si>
  <si>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</si>
  <si>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</si>
  <si>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</si>
  <si>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</si>
  <si>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</si>
  <si>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</si>
  <si>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</si>
  <si>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</si>
  <si>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</si>
  <si>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</si>
  <si>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</si>
  <si>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</si>
  <si>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</si>
  <si>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</si>
  <si>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</si>
  <si>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</si>
  <si>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</si>
  <si>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</si>
  <si>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</si>
  <si>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</si>
  <si>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</si>
  <si>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</si>
  <si>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</si>
  <si>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</si>
  <si>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</si>
  <si>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</si>
  <si>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</si>
  <si>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</si>
  <si>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</si>
  <si>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</si>
  <si>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</si>
  <si>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</si>
  <si>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</si>
  <si>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</si>
  <si>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</si>
  <si>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</si>
  <si>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</si>
  <si>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</si>
  <si>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</si>
  <si>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</si>
  <si>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</si>
  <si>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</si>
  <si>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</si>
  <si>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</si>
  <si>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</si>
  <si>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</si>
  <si>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</si>
  <si>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</si>
  <si>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</si>
  <si>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</si>
  <si>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</si>
  <si>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</si>
  <si>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</si>
  <si>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</si>
  <si>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</si>
  <si>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</si>
  <si>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</si>
  <si>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</si>
  <si>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</si>
  <si>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</si>
  <si>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</si>
  <si>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</si>
  <si>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</si>
  <si>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</si>
  <si>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</si>
  <si>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</si>
  <si>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</si>
  <si>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</si>
  <si>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</si>
  <si>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</si>
  <si>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</si>
  <si>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</si>
  <si>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</si>
  <si>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</si>
  <si>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</si>
  <si>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</si>
  <si>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</si>
  <si>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</si>
  <si>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</si>
  <si>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</si>
  <si>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</si>
  <si>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</si>
  <si>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</si>
  <si>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</si>
  <si>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</si>
  <si>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</si>
  <si>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</si>
  <si>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</si>
  <si>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</si>
  <si>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</si>
  <si>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</si>
  <si>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</si>
  <si>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</si>
  <si>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</si>
  <si>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</si>
  <si>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</si>
  <si>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</si>
  <si>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</si>
  <si>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</si>
  <si>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</si>
  <si>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</si>
  <si>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</si>
  <si>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</si>
  <si>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</si>
  <si>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</si>
  <si>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</si>
  <si>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</si>
  <si>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</si>
  <si>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</si>
  <si>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</si>
  <si>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</si>
  <si>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</si>
  <si>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</si>
  <si>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</si>
  <si>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</si>
  <si>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</si>
  <si>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</si>
  <si>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</si>
  <si>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</si>
  <si>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</si>
  <si>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</si>
  <si>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</si>
  <si>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</si>
  <si>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</si>
  <si>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</si>
  <si>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</si>
  <si>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</si>
  <si>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</si>
  <si>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</si>
  <si>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</si>
  <si>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</si>
  <si>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</si>
  <si>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</si>
  <si>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</si>
  <si>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</si>
  <si>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</si>
  <si>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</si>
  <si>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</si>
  <si>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</si>
  <si>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</si>
  <si>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</si>
  <si>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</si>
  <si>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</si>
  <si>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</si>
  <si>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</si>
  <si>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</si>
  <si>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</si>
  <si>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</si>
  <si>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</si>
  <si>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</si>
  <si>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</si>
  <si>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</si>
  <si>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</si>
  <si>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</si>
  <si>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</si>
  <si>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</si>
  <si>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</si>
  <si>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</si>
  <si>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</si>
  <si>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</si>
  <si>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</si>
  <si>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</si>
  <si>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</si>
  <si>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</si>
  <si>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</si>
  <si>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</si>
  <si>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</si>
  <si>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</si>
  <si>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</si>
  <si>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</si>
  <si>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</si>
  <si>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</si>
  <si>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</si>
  <si>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</si>
  <si>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</si>
  <si>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</si>
  <si>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</si>
  <si>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</si>
  <si>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</si>
  <si>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</si>
  <si>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</si>
  <si>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</si>
  <si>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</si>
  <si>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</si>
  <si>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</si>
  <si>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</si>
  <si>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</si>
  <si>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</si>
  <si>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</si>
  <si>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</si>
  <si>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</si>
  <si>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</si>
  <si>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</si>
  <si>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</si>
  <si>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</si>
  <si>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</si>
  <si>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</si>
  <si>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</si>
  <si>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</si>
  <si>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</si>
  <si>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</si>
  <si>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</si>
  <si>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</si>
  <si>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</si>
  <si>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</si>
  <si>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</si>
  <si>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</si>
  <si>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</si>
  <si>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</si>
  <si>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</si>
  <si>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</si>
  <si>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</si>
  <si>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</si>
  <si>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</si>
  <si>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</si>
  <si>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</si>
  <si>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</si>
  <si>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</si>
  <si>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</si>
  <si>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</si>
  <si>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</si>
  <si>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</si>
  <si>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</si>
  <si>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</si>
  <si>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</si>
  <si>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</si>
  <si>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</si>
  <si>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</si>
  <si>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</si>
  <si>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</si>
  <si>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</si>
  <si>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</si>
  <si>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</si>
  <si>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</si>
  <si>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</si>
  <si>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</si>
  <si>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</si>
  <si>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</si>
  <si>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</si>
  <si>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</si>
  <si>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</si>
  <si>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</si>
  <si>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</si>
  <si>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</si>
  <si>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</si>
  <si>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</si>
  <si>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</si>
  <si>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</si>
  <si>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</si>
  <si>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</si>
  <si>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</si>
  <si>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</si>
  <si>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</si>
  <si>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</si>
  <si>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</si>
  <si>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</si>
  <si>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</si>
  <si>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</si>
  <si>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</si>
  <si>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</si>
  <si>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</si>
  <si>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</si>
  <si>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</si>
  <si>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</si>
  <si>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</si>
  <si>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</si>
  <si>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</si>
  <si>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</si>
  <si>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</si>
  <si>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</si>
  <si>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</si>
  <si>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</si>
  <si>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</si>
  <si>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</si>
  <si>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</si>
  <si>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</si>
  <si>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</si>
  <si>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</si>
  <si>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</si>
  <si>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</si>
  <si>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</si>
  <si>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</si>
  <si>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</si>
  <si>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</si>
  <si>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</si>
  <si>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</si>
  <si>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</si>
  <si>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</si>
  <si>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</si>
  <si>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</si>
  <si>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</si>
  <si>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</si>
  <si>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</si>
  <si>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</si>
  <si>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</si>
  <si>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</si>
  <si>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</si>
  <si>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</si>
  <si>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</si>
  <si>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</si>
  <si>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</si>
  <si>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</si>
  <si>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</si>
  <si>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</si>
  <si>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</si>
  <si>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</si>
  <si>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</si>
  <si>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</si>
  <si>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</si>
  <si>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</si>
  <si>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</si>
  <si>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</si>
  <si>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</si>
  <si>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</si>
  <si>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</si>
  <si>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</si>
  <si>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</si>
  <si>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</si>
  <si>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</si>
  <si>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</si>
  <si>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</si>
  <si>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</si>
  <si>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</si>
  <si>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</si>
  <si>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</si>
  <si>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</si>
  <si>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</si>
  <si>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</si>
  <si>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</si>
  <si>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</si>
  <si>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</si>
  <si>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</si>
  <si>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</si>
  <si>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</si>
  <si>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</si>
  <si>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</si>
  <si>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</si>
  <si>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</si>
  <si>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</si>
  <si>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</si>
  <si>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</si>
  <si>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</si>
  <si>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</si>
  <si>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</si>
  <si>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</si>
  <si>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</si>
  <si>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</si>
  <si>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</si>
  <si>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</si>
  <si>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</si>
  <si>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</si>
  <si>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</si>
  <si>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</si>
  <si>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</si>
  <si>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</si>
  <si>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</si>
  <si>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</si>
  <si>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</si>
  <si>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</si>
  <si>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</si>
  <si>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</si>
  <si>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</si>
  <si>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</si>
  <si>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</si>
  <si>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</si>
  <si>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</si>
  <si>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</si>
  <si>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</si>
  <si>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</si>
  <si>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</si>
  <si>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</si>
  <si>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</si>
  <si>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</si>
  <si>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</si>
  <si>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</si>
  <si>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</si>
  <si>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</si>
  <si>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</si>
  <si>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</si>
  <si>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</si>
  <si>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</si>
  <si>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</si>
  <si>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</si>
  <si>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</si>
  <si>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</si>
  <si>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</si>
  <si>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</si>
  <si>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</si>
  <si>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</si>
  <si>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</si>
  <si>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</si>
  <si>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</si>
  <si>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</si>
  <si>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</si>
  <si>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</si>
  <si>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</si>
  <si>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</si>
  <si>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</si>
  <si>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</si>
  <si>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</si>
  <si>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</si>
  <si>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</si>
  <si>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</si>
  <si>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</si>
  <si>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</si>
  <si>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</si>
  <si>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</si>
  <si>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</si>
  <si>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</si>
  <si>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</si>
  <si>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</si>
  <si>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</si>
  <si>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</si>
  <si>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</si>
  <si>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</si>
  <si>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</si>
  <si>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</si>
  <si>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</si>
  <si>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</si>
  <si>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</si>
  <si>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</si>
  <si>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</si>
  <si>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</si>
  <si>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</si>
  <si>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</si>
  <si>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</si>
  <si>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</si>
  <si>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</si>
  <si>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</si>
  <si>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</si>
  <si>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</si>
  <si>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</si>
  <si>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</si>
  <si>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</si>
  <si>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</si>
  <si>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</si>
  <si>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</si>
  <si>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</si>
  <si>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</si>
  <si>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</si>
  <si>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</si>
  <si>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</si>
  <si>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</si>
  <si>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</si>
  <si>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</si>
  <si>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</si>
  <si>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</si>
  <si>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</si>
  <si>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</si>
  <si>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</si>
  <si>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</si>
  <si>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</si>
  <si>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</si>
  <si>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</si>
  <si>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</si>
  <si>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</si>
  <si>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</si>
  <si>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</si>
  <si>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</si>
  <si>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</si>
  <si>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</si>
  <si>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</si>
  <si>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</si>
  <si>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</si>
  <si>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</si>
  <si>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</si>
  <si>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</si>
  <si>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</si>
  <si>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</si>
  <si>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</si>
  <si>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</si>
  <si>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</si>
  <si>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</si>
  <si>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</si>
  <si>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</si>
  <si>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</si>
  <si>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</si>
  <si>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</si>
  <si>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</si>
  <si>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</si>
  <si>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</si>
  <si>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</si>
  <si>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</si>
  <si>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</si>
  <si>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</si>
  <si>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</si>
  <si>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</si>
  <si>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</si>
  <si>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</si>
  <si>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</si>
  <si>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</si>
  <si>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</si>
  <si>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</si>
  <si>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</si>
  <si>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</si>
  <si>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</si>
  <si>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</si>
  <si>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</si>
  <si>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</si>
  <si>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</si>
  <si>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</si>
  <si>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</si>
  <si>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</si>
  <si>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</si>
  <si>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</si>
  <si>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</si>
  <si>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</si>
  <si>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</si>
  <si>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</si>
  <si>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</si>
  <si>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</si>
  <si>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</si>
  <si>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</si>
  <si>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</si>
  <si>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</si>
  <si>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</si>
  <si>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</si>
  <si>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</si>
  <si>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</si>
  <si>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</si>
  <si>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</si>
  <si>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</si>
  <si>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</si>
  <si>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</si>
  <si>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</si>
  <si>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</si>
  <si>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</si>
  <si>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</si>
  <si>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</si>
  <si>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</si>
  <si>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</si>
  <si>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</si>
  <si>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</si>
  <si>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</si>
  <si>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</si>
  <si>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</si>
  <si>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</si>
  <si>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</si>
  <si>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</si>
  <si>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</si>
  <si>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</si>
  <si>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</si>
  <si>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</si>
  <si>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</si>
  <si>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</si>
  <si>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</si>
  <si>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</si>
  <si>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</si>
  <si>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</si>
  <si>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</si>
  <si>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</si>
  <si>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</si>
  <si>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</si>
  <si>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</si>
  <si>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</si>
  <si>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</si>
  <si>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</si>
  <si>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</si>
  <si>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</si>
  <si>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</si>
  <si>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</si>
  <si>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</si>
  <si>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</si>
  <si>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</si>
  <si>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</si>
  <si>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</si>
  <si>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</si>
  <si>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</si>
  <si>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</si>
  <si>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</si>
  <si>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</si>
  <si>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</si>
  <si>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</si>
  <si>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</si>
  <si>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</si>
  <si>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</si>
  <si>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</si>
  <si>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</si>
  <si>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</si>
  <si>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</si>
  <si>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</si>
  <si>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</si>
  <si>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</si>
  <si>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</si>
  <si>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</si>
  <si>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</si>
  <si>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</si>
  <si>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</si>
  <si>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</si>
  <si>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</si>
  <si>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</si>
  <si>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</si>
  <si>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</si>
  <si>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</si>
  <si>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</si>
  <si>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</si>
  <si>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</si>
  <si>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</si>
  <si>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</si>
  <si>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</si>
  <si>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</si>
  <si>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</si>
  <si>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</si>
  <si>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</si>
  <si>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</si>
  <si>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</si>
  <si>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</si>
  <si>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</si>
  <si>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</si>
  <si>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</si>
  <si>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</si>
  <si>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</si>
  <si>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</si>
  <si>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</si>
  <si>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</si>
  <si>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</si>
  <si>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</si>
  <si>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</si>
  <si>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</si>
  <si>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</si>
  <si>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</si>
  <si>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</si>
  <si>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</si>
  <si>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</si>
  <si>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</si>
  <si>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</si>
  <si>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</si>
  <si>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</si>
  <si>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</si>
  <si>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</si>
  <si>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</si>
  <si>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</si>
  <si>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</si>
  <si>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</si>
  <si>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</si>
  <si>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</si>
  <si>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</si>
  <si>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</si>
  <si>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</si>
  <si>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</si>
  <si>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</si>
  <si>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</si>
  <si>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</si>
  <si>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</si>
  <si>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</si>
  <si>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</si>
  <si>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</si>
  <si>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</si>
  <si>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</si>
  <si>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</si>
  <si>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</si>
  <si>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</si>
  <si>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</si>
  <si>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</si>
  <si>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</si>
  <si>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</si>
  <si>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</si>
  <si>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</si>
  <si>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</si>
  <si>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</si>
  <si>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</si>
  <si>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</si>
  <si>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</si>
  <si>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</si>
  <si>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</si>
  <si>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</si>
  <si>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</si>
  <si>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</si>
  <si>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</si>
  <si>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</si>
  <si>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</si>
  <si>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</si>
  <si>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</si>
  <si>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</si>
  <si>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</si>
  <si>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</si>
  <si>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</si>
  <si>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</si>
  <si>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</si>
  <si>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</si>
  <si>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</si>
  <si>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</si>
  <si>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</si>
  <si>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</si>
  <si>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</si>
  <si>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</si>
  <si>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</si>
  <si>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</si>
  <si>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</si>
  <si>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</si>
  <si>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</si>
  <si>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</si>
  <si>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</si>
  <si>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</si>
  <si>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</si>
  <si>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</si>
  <si>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</si>
  <si>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</si>
  <si>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</si>
  <si>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</si>
  <si>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</si>
  <si>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</si>
  <si>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</si>
  <si>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</si>
  <si>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</si>
  <si>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</si>
  <si>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</si>
  <si>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</si>
  <si>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</si>
  <si>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</si>
  <si>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</si>
  <si>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</si>
  <si>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</si>
  <si>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</si>
  <si>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</si>
  <si>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</si>
  <si>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</si>
  <si>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</si>
  <si>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</si>
  <si>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</si>
  <si>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</si>
  <si>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</si>
  <si>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</si>
  <si>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</si>
  <si>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</si>
  <si>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</si>
  <si>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</si>
  <si>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</si>
  <si>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</si>
  <si>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</si>
  <si>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</si>
  <si>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</si>
  <si>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</si>
  <si>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</si>
  <si>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</si>
  <si>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</si>
  <si>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</si>
  <si>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</si>
  <si>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</si>
  <si>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</si>
  <si>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</si>
  <si>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</si>
  <si>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</si>
  <si>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</si>
  <si>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</si>
  <si>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</si>
  <si>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</si>
  <si>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</si>
  <si>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</si>
  <si>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</si>
  <si>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</si>
  <si>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</si>
  <si>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</si>
  <si>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</si>
  <si>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</si>
  <si>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</si>
  <si>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</si>
  <si>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</si>
  <si>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</si>
  <si>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</si>
  <si>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</si>
  <si>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</si>
  <si>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</si>
  <si>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</si>
  <si>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</si>
  <si>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</si>
  <si>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</si>
  <si>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</si>
  <si>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</si>
  <si>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</si>
  <si>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</si>
  <si>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</si>
  <si>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</si>
  <si>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</si>
  <si>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</si>
  <si>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</si>
  <si>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</si>
  <si>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</si>
  <si>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</si>
  <si>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</si>
  <si>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</si>
  <si>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</si>
  <si>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</si>
  <si>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</si>
  <si>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</si>
  <si>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</si>
  <si>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</si>
  <si>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</si>
  <si>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</si>
  <si>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</si>
  <si>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</si>
  <si>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</si>
  <si>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</si>
  <si>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</si>
  <si>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</si>
  <si>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</si>
  <si>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</si>
  <si>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</si>
  <si>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</si>
  <si>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</si>
  <si>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</si>
  <si>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</si>
  <si>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</si>
  <si>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</si>
  <si>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</si>
  <si>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</si>
  <si>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</si>
  <si>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</si>
  <si>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</si>
  <si>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</si>
  <si>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</si>
  <si>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</si>
  <si>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</si>
  <si>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</si>
  <si>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</si>
  <si>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</si>
  <si>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</si>
  <si>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</si>
  <si>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</si>
  <si>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</si>
  <si>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</si>
  <si>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</si>
  <si>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</si>
  <si>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</si>
  <si>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</si>
  <si>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</si>
  <si>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</si>
  <si>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</si>
  <si>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</si>
  <si>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</si>
  <si>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</si>
  <si>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</si>
  <si>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</si>
  <si>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</si>
  <si>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</si>
  <si>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</si>
  <si>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</si>
  <si>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</si>
  <si>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</si>
  <si>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</si>
  <si>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</si>
  <si>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</si>
  <si>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</si>
  <si>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</si>
  <si>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</si>
  <si>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</si>
  <si>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</si>
  <si>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</si>
  <si>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</si>
  <si>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</si>
  <si>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</si>
  <si>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</si>
  <si>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</si>
  <si>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</si>
  <si>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</si>
  <si>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</si>
  <si>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</si>
  <si>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</si>
  <si>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</si>
  <si>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</si>
  <si>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</si>
  <si>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</si>
  <si>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</si>
  <si>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</si>
  <si>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</si>
  <si>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</si>
  <si>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</si>
  <si>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</si>
  <si>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</si>
  <si>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</si>
  <si>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</si>
  <si>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</si>
  <si>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</si>
  <si>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</si>
  <si>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</si>
  <si>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</si>
  <si>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</si>
  <si>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</si>
  <si>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</si>
  <si>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</si>
  <si>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</si>
  <si>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</si>
  <si>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</si>
  <si>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</si>
  <si>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</si>
  <si>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</si>
  <si>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</si>
  <si>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</si>
  <si>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</si>
  <si>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</si>
  <si>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</si>
  <si>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</si>
  <si>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</si>
  <si>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</si>
  <si>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</si>
  <si>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</si>
  <si>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</si>
  <si>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</si>
  <si>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</si>
  <si>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</si>
  <si>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</si>
  <si>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</si>
  <si>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</si>
  <si>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</si>
  <si>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</si>
  <si>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</si>
  <si>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</si>
  <si>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</si>
  <si>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</si>
  <si>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</si>
  <si>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</si>
  <si>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</si>
  <si>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</si>
  <si>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</si>
  <si>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</si>
  <si>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</si>
  <si>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</si>
  <si>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</si>
  <si>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</si>
  <si>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</si>
  <si>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</si>
  <si>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</si>
  <si>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</si>
  <si>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</si>
  <si>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</si>
  <si>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</si>
  <si>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</si>
  <si>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</si>
  <si>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</si>
  <si>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</si>
  <si>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</si>
  <si>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</si>
  <si>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</si>
  <si>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</si>
  <si>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</si>
  <si>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</si>
  <si>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</si>
  <si>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</si>
  <si>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</si>
  <si>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</si>
  <si>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</si>
  <si>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</si>
  <si>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</si>
  <si>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</si>
  <si>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</si>
  <si>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</si>
  <si>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</si>
  <si>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</si>
  <si>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</si>
  <si>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</si>
  <si>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</si>
  <si>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</si>
  <si>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</si>
  <si>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</si>
  <si>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</si>
  <si>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</si>
  <si>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</si>
  <si>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</si>
  <si>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</si>
  <si>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</si>
  <si>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</si>
  <si>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</si>
  <si>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</si>
  <si>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</si>
  <si>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</si>
  <si>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</si>
  <si>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</si>
  <si>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</si>
  <si>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</si>
  <si>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</si>
  <si>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</si>
  <si>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</si>
  <si>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</si>
  <si>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</si>
  <si>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</si>
  <si>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</si>
  <si>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</si>
  <si>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</si>
  <si>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</si>
  <si>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</si>
  <si>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</si>
  <si>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</si>
  <si>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</si>
  <si>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</si>
  <si>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</si>
  <si>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</si>
  <si>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</si>
  <si>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</si>
  <si>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</si>
  <si>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</si>
  <si>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</si>
  <si>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</si>
  <si>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</si>
  <si>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</si>
  <si>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</si>
  <si>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</si>
  <si>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</si>
  <si>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</si>
  <si>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</si>
  <si>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</si>
  <si>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</si>
  <si>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</si>
  <si>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</si>
  <si>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</si>
  <si>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</si>
  <si>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</si>
  <si>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</si>
  <si>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</si>
  <si>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</si>
  <si>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</si>
  <si>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</si>
  <si>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</si>
  <si>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</si>
  <si>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</si>
  <si>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</si>
  <si>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</si>
  <si>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</si>
  <si>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</si>
  <si>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</si>
  <si>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</si>
  <si>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</si>
  <si>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</si>
  <si>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</si>
  <si>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</si>
  <si>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</si>
  <si>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</si>
  <si>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</si>
  <si>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</si>
  <si>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</si>
  <si>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</si>
  <si>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</si>
  <si>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</si>
  <si>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</si>
  <si>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</si>
  <si>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</si>
  <si>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</si>
  <si>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</si>
  <si>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</si>
  <si>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</si>
  <si>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</si>
  <si>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</si>
  <si>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</si>
  <si>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</si>
  <si>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</si>
  <si>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</si>
  <si>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</si>
  <si>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</si>
  <si>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</si>
  <si>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</si>
  <si>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</si>
  <si>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</si>
  <si>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</si>
  <si>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</si>
  <si>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</si>
  <si>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</si>
  <si>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</si>
  <si>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</si>
  <si>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</si>
  <si>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</si>
  <si>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</si>
  <si>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</si>
  <si>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</si>
  <si>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</si>
  <si>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</si>
  <si>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</si>
  <si>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</si>
  <si>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</si>
  <si>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</si>
  <si>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</si>
  <si>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</si>
  <si>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</si>
  <si>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</si>
  <si>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</si>
  <si>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</si>
  <si>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</si>
  <si>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</si>
  <si>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</si>
  <si>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</si>
  <si>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</si>
  <si>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</si>
  <si>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</si>
  <si>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</si>
  <si>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</si>
  <si>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</si>
  <si>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</si>
  <si>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</si>
  <si>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</si>
  <si>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</si>
  <si>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</si>
  <si>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</si>
  <si>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</si>
  <si>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</si>
  <si>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</si>
  <si>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</si>
  <si>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</si>
  <si>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</si>
  <si>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</si>
  <si>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</si>
  <si>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</si>
  <si>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</si>
  <si>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</si>
  <si>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</si>
  <si>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</si>
  <si>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</si>
  <si>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</si>
  <si>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</si>
  <si>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</si>
  <si>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</si>
  <si>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</si>
  <si>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</si>
  <si>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</si>
  <si>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</si>
  <si>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</si>
  <si>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</si>
  <si>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</si>
  <si>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</si>
  <si>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</si>
  <si>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</si>
  <si>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</si>
  <si>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</si>
  <si>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</si>
  <si>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</si>
  <si>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</si>
  <si>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</si>
  <si>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</si>
  <si>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</si>
  <si>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</si>
  <si>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</si>
  <si>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</si>
  <si>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</si>
  <si>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</si>
  <si>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</si>
  <si>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</si>
  <si>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</si>
  <si>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</si>
  <si>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</si>
  <si>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</si>
  <si>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</si>
  <si>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</si>
  <si>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</si>
  <si>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</si>
  <si>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</si>
  <si>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</si>
  <si>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</si>
  <si>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</si>
  <si>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</si>
  <si>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</si>
  <si>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</si>
  <si>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</si>
  <si>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</si>
  <si>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</si>
  <si>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</si>
  <si>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</si>
  <si>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</si>
  <si>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</si>
  <si>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</si>
  <si>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</si>
  <si>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</si>
  <si>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</si>
  <si>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</si>
  <si>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</si>
  <si>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</si>
  <si>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</si>
  <si>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</si>
  <si>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</si>
  <si>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</si>
  <si>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</si>
  <si>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</si>
  <si>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</si>
  <si>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</si>
  <si>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</si>
  <si>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</si>
  <si>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</si>
  <si>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</si>
  <si>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</si>
  <si>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</si>
  <si>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</si>
  <si>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</si>
  <si>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</si>
  <si>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</si>
  <si>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</si>
  <si>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</si>
  <si>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</si>
  <si>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</si>
  <si>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</si>
  <si>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</si>
  <si>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</si>
  <si>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</si>
  <si>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</si>
  <si>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</si>
  <si>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</si>
  <si>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</si>
  <si>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</si>
  <si>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</si>
  <si>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</si>
  <si>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</si>
  <si>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</si>
  <si>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</si>
  <si>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</si>
  <si>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</si>
  <si>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</si>
  <si>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</si>
  <si>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</si>
  <si>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</si>
  <si>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</si>
  <si>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</si>
  <si>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</si>
  <si>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</si>
  <si>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</si>
  <si>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</si>
  <si>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</si>
  <si>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</si>
  <si>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</si>
  <si>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</si>
  <si>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</si>
  <si>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</si>
  <si>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</si>
  <si>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</si>
  <si>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</si>
  <si>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</si>
  <si>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</si>
  <si>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</si>
  <si>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</si>
  <si>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</si>
  <si>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</si>
  <si>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</si>
  <si>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</si>
  <si>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</si>
  <si>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</si>
  <si>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</si>
  <si>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</si>
  <si>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</si>
  <si>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</si>
  <si>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</si>
  <si>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</si>
  <si>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</si>
  <si>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</si>
  <si>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</si>
  <si>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</si>
  <si>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</si>
  <si>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</si>
  <si>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</si>
  <si>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</si>
  <si>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</si>
  <si>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</si>
  <si>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</si>
  <si>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</si>
  <si>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</si>
  <si>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</si>
  <si>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</si>
  <si>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</si>
  <si>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</si>
  <si>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</si>
  <si>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</si>
  <si>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</si>
  <si>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</si>
  <si>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</si>
  <si>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</si>
  <si>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</si>
  <si>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</si>
  <si>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</si>
  <si>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</si>
  <si>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</si>
  <si>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</si>
  <si>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</si>
  <si>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</si>
  <si>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</si>
  <si>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</si>
  <si>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</si>
  <si>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</si>
  <si>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</si>
  <si>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</si>
  <si>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</si>
  <si>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</si>
  <si>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</si>
  <si>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</si>
  <si>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</si>
  <si>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</si>
  <si>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</si>
  <si>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</si>
  <si>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</si>
  <si>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</si>
  <si>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</si>
  <si>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</si>
  <si>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</si>
  <si>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</si>
  <si>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</si>
  <si>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</si>
  <si>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</si>
  <si>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</si>
  <si>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</si>
  <si>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</si>
  <si>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</si>
  <si>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</si>
  <si>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</si>
  <si>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</si>
  <si>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</si>
  <si>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</si>
  <si>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</si>
  <si>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</si>
  <si>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</si>
  <si>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</si>
  <si>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</si>
  <si>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</si>
  <si>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</si>
  <si>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</si>
  <si>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</si>
  <si>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</si>
  <si>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</si>
  <si>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</si>
  <si>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</si>
  <si>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</si>
  <si>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</si>
  <si>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</si>
  <si>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</si>
  <si>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</si>
  <si>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</si>
  <si>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</si>
  <si>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</si>
  <si>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</si>
  <si>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</si>
  <si>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</si>
  <si>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</si>
  <si>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</si>
  <si>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</si>
  <si>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</si>
  <si>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</si>
  <si>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</si>
  <si>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</si>
  <si>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</si>
  <si>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</si>
  <si>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</si>
  <si>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</si>
  <si>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</si>
  <si>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</si>
  <si>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</si>
  <si>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</si>
  <si>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</si>
  <si>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</si>
  <si>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</si>
  <si>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</si>
  <si>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</si>
  <si>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</si>
  <si>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</si>
  <si>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</si>
  <si>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</si>
  <si>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</si>
  <si>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</si>
  <si>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</si>
  <si>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</si>
  <si>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</si>
  <si>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</si>
  <si>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</si>
  <si>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</si>
  <si>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</si>
  <si>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</si>
  <si>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</si>
  <si>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</si>
  <si>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</si>
  <si>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</si>
  <si>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</si>
  <si>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</si>
  <si>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</si>
  <si>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</si>
  <si>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</si>
  <si>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</si>
  <si>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</si>
  <si>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</si>
  <si>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</si>
  <si>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</si>
  <si>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 xml:space="preserve">Restored by PG </t>
  </si>
  <si>
    <t xml:space="preserve"> PCM-20250215-00000830 </t>
  </si>
  <si>
    <t>LTE site still down and  site located in aramco area access issue need special permission</t>
  </si>
  <si>
    <t>NO PCM</t>
  </si>
  <si>
    <t>access for site during apartment of owner and now door close as per haris access after 10 am</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</si>
  <si>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</si>
  <si>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</si>
  <si>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</si>
  <si>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</si>
  <si>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</si>
  <si>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</si>
  <si>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</si>
  <si>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</si>
  <si>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</si>
  <si>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</si>
  <si>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</si>
  <si>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</si>
  <si>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</si>
  <si>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PCM-20251122-00000489</t>
  </si>
  <si>
    <t>ETA 80 min</t>
  </si>
  <si>
    <t>PCM-20251122-00000538</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</si>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</sst>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4" totalsRowShown="0" headerRowDxfId="48" dataDxfId="47" headerRowBorderDxfId="45" tableBorderDxfId="46" totalsRowBorderDxfId="44">
  <autoFilter ref="A1:L4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8" totalsRowShown="0" headerRowDxfId="31" dataDxfId="30" headerRowBorderDxfId="28" tableBorderDxfId="29">
  <autoFilter ref="A1:L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D7" sqref="D7"/>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320.46272557870543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45983.411151504632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45983.411151504632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45983.411151504632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45983.411151504632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45983.411151504632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45983.411151504632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45983.411151504632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45983.411151504632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45983.411151504632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45983.411151504632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45983.411151504632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45983.411151504632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45983.411151504632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45983.411151504632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45983.411151504632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45983.411151504632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45983.411151504632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45983.411151504632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45983.411151504632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45983.411151504632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45983.411151504632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45983.411151504632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45983.411151504632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45983.411151504632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45983.411151504632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45983.411151504632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45983.411151504632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45983.411151504632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45983.411151504632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45983.411151504632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45983.411151504632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45983.411151504632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45983.411151504632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45983.411151504632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45983.411151504632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45983.411151504632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45983.411151504632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45983.411151504632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45983.411151504632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45983.411151504632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45983.411151504632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45983.411151504632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45983.411151504632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45983.411151504632</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45983.411151504632</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ABCE1B72-242C-42A7-8F2F-68A828C45EA7}"/>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158.4113135416701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0.11717002314981073</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45983.411151504632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45983.411151504632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45983.411151504632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45983.411151504632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45983.411151504632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45983.411151504632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45983.411151504632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45983.411151504632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45983.411151504632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45983.411151504632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45983.411151504632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45983.411151504632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45983.411151504632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45983.411151504632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45983.411151504632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45983.411151504632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45983.411151504632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45983.411151504632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45983.411151504632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45983.411151504632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45983.411151504632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45983.411151504632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45983.411151504632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45983.411151504632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45983.411151504632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45983.411151504632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45983.411151504632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45983.411151504632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45983.411151504632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45983.411151504632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45983.411151504632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45983.411151504632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45983.411151504632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45983.411151504632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45983.411151504632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45983.411151504632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45983.411151504632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45983.411151504632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45983.411151504632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45983.411151504632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45983.411151504632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45983.411151504632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45983.411151504632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45983.411151504632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45983.411151504632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45983.411151504632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45983.411151504632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45983.411151504632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45983.411151504632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45983.411151504632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45983.411151504632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45983.411151504632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45983.411151504632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45983.411151504632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45983.411151504632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45983.411151504632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45983.411151504632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45983.411151504632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45983.411151504632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45983.411151504632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45983.411151504632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45983.411151504632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45983.411151504632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45983.411151504632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45983.411151504632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45983.411151504632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45983.411151504632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45983.411151504632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45983.411151504632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45983.411151504632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45983.411151504632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45983.411151504632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45983.411151504632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45983.411151504632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45983.411151504632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45983.411151504632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45983.411151504632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45983.411151504632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45983.411151504632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45983.411151504632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45983.411151504632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45983.411151504632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45983.411151504632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45983.411151504632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45983.411151504632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45983.411151504632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45983.411151504632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45983.411151504632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45983.411151504632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45983.411151504632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45983.411151504632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45983.411151504632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45983.411151504632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45983.411151504632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45983.411151504632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45983.411151504632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45983.411151504632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45983.411151504632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45983.411151504632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45983.411151504632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45983.411151504632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45983.411151504632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45983.411151504632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45983.411151504632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45983.411151504632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45983.411151504632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45983.411151504632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45983.411151504632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45983.411151504632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45983.411151504632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45983.411151504632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45983.411151504632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45983.411151504632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45983.411151504632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45983.411151504632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45983.411151504632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45983.411151504632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45983.411151504632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45983.411151504632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45983.411151504632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45983.411151504632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45983.411151504632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45983.411151504632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45983.411151504632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45983.411151504632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45983.411151504632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45983.411151504632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45983.411151504632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45983.411151504632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45983.411151504632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45983.411151504632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45983.411151504632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45983.411151504632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45983.411151504632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45983.411151504632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45983.411151504632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45983.411151504632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45983.411151504632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45983.411151504632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45983.411151504632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45983.411151504632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45983.411151504632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45983.411151504632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45983.411151504632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45983.411151504632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45983.411151504632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45983.411151504632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45983.411151504632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45983.411151504632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45983.411151504632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45983.411151504632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45983.411151504632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45983.411151504632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45983.411151504632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45983.411151504632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45983.411151504632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45983.411151504632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45983.411151504632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45983.411151504632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45983.411151504632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45983.411151504632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45983.411151504632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45983.411151504632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45983.411151504632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45983.411151504632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45983.411151504632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45983.411151504632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45983.411151504632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45983.411151504632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45983.411151504632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45983.411151504632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45983.411151504632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45983.411151504632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45983.411151504632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45983.411151504632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45983.411151504632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45983.411151504632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45983.411151504632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45983.411151504632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45983.411151504632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45983.411151504632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45983.411151504632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45983.411151504632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45983.411151504632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45983.411151504632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45983.411151504632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45983.411151504632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45983.411151504632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45983.411151504632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45983.411151504632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45983.411151504632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45983.411151504632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45983.411151504632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45983.411151504632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45983.411151504632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45983.411151504632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45983.411151504632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45983.411151504632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45983.411151504632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45983.411151504632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45983.411151504632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45983.411151504632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45983.411151504632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45983.411151504632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45983.411151504632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45983.411151504632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45983.411151504632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45983.411151504632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45983.411151504632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45983.411151504632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45983.411151504632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45983.411151504632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45983.411151504632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45983.411151504632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45983.411151504632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45983.411151504632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45983.411151504632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45983.411151504632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45983.411151504632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45983.411151504632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45983.411151504632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45983.411151504632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45983.411151504632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45983.411151504632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45983.411151504632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45983.411151504632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45983.411151504632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45983.411151504632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45983.411151504632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45983.411151504632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45983.411151504632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45983.411151504632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45983.411151504632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45983.411151504632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45983.411151504632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45983.411151504632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45983.411151504632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45983.411151504632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45983.411151504632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45983.411151504632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45983.411151504632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45983.411151504632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45983.411151504632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45983.411151504632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45983.411151504632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45983.411151504632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45983.411151504632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45983.411151504632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45983.411151504632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45983.411151504632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45983.411151504632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45983.411151504632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45983.411151504632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45983.411151504632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45983.411151504632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45983.411151504632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45983.411151504632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45983.411151504632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45983.411151504632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45983.411151504632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45983.411151504632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45983.411151504632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45983.411151504632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45983.411151504632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45983.411151504632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45983.411151504632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45983.411151504632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45983.411151504632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45983.411151504632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45983.411151504632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45983.411151504632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45983.411151504632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45983.411151504632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45983.411151504632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45983.411151504632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45983.411151504632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45983.411151504632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45983.411151504632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45983.411151504632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45983.411151504632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45983.411151504632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45983.411151504632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45983.411151504632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45983.411151504632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45983.411151504632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45983.411151504632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45983.411151504632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45983.411151504632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45983.411151504632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45983.411151504632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45983.411151504632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45983.411151504632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45983.411151504632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45983.411151504632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45983.411151504632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45983.411151504632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45983.411151504632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45983.411151504632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45983.411151504632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45983.411151504632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45983.411151504632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45983.411151504632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45983.411151504632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45983.411151504632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45983.411151504632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45983.411151504632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45983.411151504632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45983.411151504632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45983.411151504632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45983.411151504632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45983.411151504632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45983.411151504632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45983.411151504632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45983.411151504632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45983.411151504632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45983.411151504632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45983.411151504632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45983.411151504632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45983.411151504632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45983.411151504632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45983.411151504632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45983.411151504632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45983.411151504632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45983.411151504632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45983.411151504632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45983.411151504632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45983.411151504632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45983.411151504632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45983.411151504632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45983.411151504632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45983.411151504632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45983.411151504632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45983.411151504632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45983.411151504632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45983.411151504632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45983.411151504632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45983.411151504632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45983.411151504632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45983.411151504632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45983.411151504632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45983.411151504632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45983.411151504632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45983.411151504632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45983.411151504632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45983.411151504632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45983.411151504632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45983.411151504632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45983.411151504632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45983.411151504632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45983.411151504632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45983.411151504632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45983.411151504632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45983.411151504632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45983.411151504632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45983.411151504632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45983.411151504632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45983.411151504632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45983.411151504632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45983.411151504632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45983.411151504632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45983.411151504632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45983.411151504632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45983.411151504632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45983.411151504632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45983.411151504632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45983.411151504632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45983.411151504632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45983.411151504632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45983.411151504632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45983.411151504632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45983.411151504632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45983.411151504632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45983.411151504632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45983.411151504632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45983.411151504632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45983.411151504632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45983.411151504632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45983.411151504632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45983.411151504632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45983.411151504632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45983.411151504632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45983.411151504632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45983.411151504632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45983.411151504632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45983.411151504632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45983.411151504632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45983.411151504632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45983.411151504632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45983.411151504632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45983.411151504632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45983.411151504632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45983.411151504632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45983.411151504632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45983.411151504632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45983.411151504632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45983.411151504632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45983.411151504632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45983.411151504632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45983.411151504632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45983.411151504632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45983.411151504632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45983.411151504632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45983.411151504632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45983.411151504632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45983.411151504632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45983.411151504632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45983.411151504632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45983.411151504632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45983.411151504632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45983.411151504632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45983.411151504632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45983.411151504632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45983.411151504632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45983.411151504632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45983.411151504632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45983.411151504632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45983.411151504632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45983.411151504632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45983.411151504632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45983.411151504632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45983.411151504632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45983.411151504632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45983.411151504632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45983.411151504632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45983.411151504632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45983.411151504632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45983.411151504632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45983.411151504632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45983.411151504632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45983.411151504632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45983.411151504632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45983.411151504632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45983.411151504632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45983.411151504632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45983.411151504632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45983.411151504632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45983.411151504632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45983.411151504632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45983.411151504632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45983.411151504632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45983.411151504632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45983.411151504632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45983.411151504632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45983.411151504632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45983.411151504632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45983.411151504632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45983.411151504632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45983.411151504632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45983.411151504632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45983.411151504632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45983.411151504632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45983.411151504632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45983.411151504632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45983.411151504632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45983.411151504632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45983.411151504632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45983.411151504632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45983.411151504632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45983.411151504632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45983.411151504632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45983.411151504632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45983.411151504632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45983.411151504632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45983.411151504632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45983.411151504632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45983.411151504632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45983.411151504632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45983.411151504632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45983.411151504632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45983.411151504632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45983.411151504632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45983.411151504632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45983.411151504632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45983.411151504632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45983.411151504632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45983.411151504632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45983.411151504632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45983.411151504632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45983.411151504632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45983.411151504632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45983.411151504632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45983.411151504632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45983.411151504632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45983.411151504632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45983.411151504632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45983.411151504632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45983.411151504632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45983.411151504632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45983.411151504632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45983.411151504632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45983.411151504632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45983.411151504632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45983.411151504632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45983.411151504632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45983.411151504632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45983.411151504632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45983.411151504632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45983.411151504632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45983.411151504632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45983.411151504632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45983.411151504632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45983.411151504632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45983.411151504632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45983.411151504632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45983.411151504632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45983.411151504632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45983.411151504632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45983.411151504632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45983.411151504632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45983.411151504632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45983.411151504632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45983.411151504632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45983.411151504632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45983.411151504632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45983.411151504632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45983.411151504632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45983.411151504632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45983.411151504632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45983.411151504632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45983.411151504632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45983.411151504632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45983.411151504632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45983.411151504632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45983.411151504632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45983.411151504632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45983.411151504632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45983.411151504632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45983.411151504632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45983.411151504632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45983.411151504632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45983.411151504632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45983.411151504632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45983.411151504632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45983.411151504632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45983.411151504632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45983.411151504632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45983.411151504632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45983.411151504632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45983.411151504632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45983.411151504632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45983.411151504632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45983.411151504632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45983.411151504632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45983.411151504632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45983.411151504632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45983.411151504632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45983.411151504632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45983.411151504632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45983.411151504632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45983.411151504632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45983.411151504632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45983.411151504632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45983.411151504632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45983.411151504632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45983.411151504632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45983.411151504632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45983.411151504632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45983.411151504632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45983.411151504632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45983.411151504632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45983.411151504632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45983.411151504632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45983.411151504632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45983.411151504632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45983.411151504632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45983.411151504632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45983.411151504632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45983.411151504632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45983.411151504632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45983.411151504632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45983.411151504632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45983.411151504632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45983.411151504632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45983.411151504632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45983.411151504632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45983.411151504632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45983.411151504632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45983.411151504632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45983.411151504632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45983.411151504632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45983.411151504632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45983.411151504632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45983.411151504632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45983.411151504632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45983.411151504632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45983.411151504632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45983.411151504632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45983.411151504632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45983.411151504632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45983.411151504632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45983.411151504632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45983.411151504632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45983.411151504632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45983.411151504632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45983.411151504632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45983.411151504632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45983.411151504632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45983.411151504632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45983.411151504632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45983.411151504632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45983.411151504632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45983.411151504632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45983.411151504632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45983.411151504632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45983.411151504632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45983.411151504632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45983.411151504632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45983.411151504632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45983.411151504632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45983.411151504632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45983.411151504632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45983.411151504632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45983.411151504632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45983.411151504632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45983.411151504632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45983.411151504632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45983.411151504632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45983.411151504632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45983.411151504632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45983.411151504632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45983.411151504632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45983.411151504632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45983.411151504632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45983.411151504632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45983.411151504632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45983.411151504632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45983.411151504632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45983.411151504632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45983.411151504632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45983.411151504632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45983.411151504632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45983.411151504632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45983.411151504632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45983.411151504632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45983.411151504632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45983.411151504632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45983.411151504632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45983.411151504632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45983.411151504632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45983.411151504632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45983.411151504632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45983.411151504632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45983.411151504632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45983.411151504632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45983.411151504632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45983.411151504632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45983.411151504632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45983.411151504632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45983.411151504632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45983.411151504632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45983.411151504632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45983.411151504632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45983.411151504632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45983.411151504632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45983.411151504632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45983.411151504632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45983.411151504632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45983.411151504632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45983.411151504632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45983.411151504632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45983.411151504632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45983.411151504632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45983.411151504632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45983.411151504632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45983.411151504632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45983.411151504632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45983.411151504632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45983.411151504632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45983.411151504632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45983.411151504632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45983.411151504632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45983.411151504632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45983.411151504632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45983.411151504632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45983.411151504632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45983.411151504632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45983.411151504632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45983.411151504632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45983.411151504632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45983.411151504632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45983.411151504632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45983.411151504632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45983.411151504632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45983.411151504632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45983.411151504632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45983.411151504632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45983.411151504632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45983.411151504632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45983.411151504632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45983.411151504632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45983.411151504632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45983.411151504632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45983.411151504632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45983.411151504632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45983.411151504632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45983.411151504632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45983.411151504632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45983.411151504632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45983.411151504632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45983.411151504632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45983.411151504632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45983.411151504632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45983.411151504632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45983.411151504632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45983.411151504632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45983.411151504632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45983.411151504632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45983.411151504632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45983.411151504632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45983.411151504632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45983.411151504632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45983.411151504632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45983.411151504632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45983.411151504632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45983.411151504632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45983.411151504632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45983.411151504632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45983.411151504632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45983.411151504632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45983.411151504632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45983.411151504632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45983.411151504632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45983.411151504632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45983.411151504632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45983.411151504632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45983.411151504632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45983.411151504632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45983.411151504632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45983.411151504632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45983.411151504632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45983.411151504632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45983.411151504632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45983.411151504632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45983.411151504632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45983.411151504632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45983.411151504632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45983.411151504632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45983.411151504632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45983.411151504632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45983.411151504632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45983.411151504632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45983.411151504632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45983.411151504632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45983.411151504632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45983.411151504632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45983.411151504632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45983.411151504632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45983.411151504632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45983.411151504632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45983.411151504632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45983.411151504632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45983.411151504632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45983.411151504632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45983.411151504632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45983.411151504632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45983.411151504632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45983.411151504632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45983.411151504632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45983.411151504632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45983.411151504632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45983.411151504632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45983.411151504632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45983.411151504632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45983.411151504632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45983.411151504632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45983.411151504632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45983.411151504632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45983.411151504632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45983.411151504632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45983.411151504632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45983.411151504632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45983.411151504632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45983.411151504632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45983.411151504632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45983.411151504632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45983.411151504632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45983.411151504632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45983.411151504632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45983.411151504632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45983.411151504632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45983.411151504632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45983.411151504632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45983.411151504632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45983.411151504632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45983.411151504632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45983.411151504632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45983.411151504632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45983.411151504632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45983.411151504632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45983.411151504632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45983.411151504632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45983.411151504632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45983.411151504632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45983.411151504632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45983.411151504632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45983.411151504632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45983.411151504632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45983.411151504632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45983.411151504632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45983.411151504632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45983.411151504632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45983.411151504632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45983.411151504632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45983.411151504632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45983.411151504632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45983.411151504632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45983.411151504632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45983.411151504632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45983.411151504632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45983.411151504632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45983.411151504632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45983.411151504632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45983.411151504632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45983.411151504632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45983.411151504632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45983.411151504632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45983.411151504632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45983.411151504632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45983.411151504632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45983.411151504632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45983.411151504632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45983.411151504632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45983.411151504632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45983.411151504632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45983.411151504632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45983.411151504632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45983.411151504632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45983.411151504632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45983.411151504632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45983.411151504632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45983.411151504632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45983.411151504632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45983.411151504632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45983.411151504632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45983.411151504632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45983.411151504632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45983.411151504632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45983.411151504632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45983.411151504632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45983.411151504632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45983.411151504632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45983.411151504632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45983.411151504632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45983.411151504632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45983.411151504632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45983.411151504632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45983.411151504632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45983.411151504632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45983.411151504632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45983.411151504632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45983.411151504632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45983.411151504632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45983.411151504632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45983.411151504632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45983.411151504632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45983.411151504632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45983.411151504632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45983.411151504632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45983.411151504632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45983.411151504632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45983.411151504632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45983.411151504632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45983.411151504632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45983.411151504632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45983.411151504632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45983.411151504632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45983.411151504632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45983.411151504632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45983.411151504632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45983.411151504632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45983.411151504632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45983.411151504632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45983.411151504632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45983.411151504632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45983.411151504632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45983.411151504632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45983.411151504632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45983.411151504632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45983.411151504632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45983.411151504632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45983.411151504632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45983.411151504632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45983.411151504632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45983.411151504632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45983.411151504632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45983.411151504632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45983.411151504632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45983.411151504632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45983.411151504632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45983.411151504632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45983.411151504632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45983.411151504632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45983.411151504632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45983.411151504632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45983.411151504632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45983.411151504632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45983.411151504632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45983.411151504632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45983.411151504632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45983.411151504632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45983.411151504632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45983.411151504632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45983.411151504632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45983.411151504632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45983.411151504632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45983.411151504632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45983.411151504632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45983.411151504632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45983.411151504632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45983.411151504632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45983.411151504632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45983.411151504632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45983.411151504632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45983.411151504632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45983.411151504632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45983.411151504632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45983.411151504632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45983.411151504632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45983.411151504632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45983.411151504632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45983.411151504632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45983.411151504632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45983.411151504632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45983.411151504632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45983.411151504632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45983.411151504632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45983.411151504632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45983.411151504632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45983.411151504632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45983.411151504632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45983.411151504632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45983.411151504632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45983.411151504632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45983.411151504632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45983.411151504632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45983.411151504632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45983.411151504632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45983.411151504632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45983.411151504632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45983.411151504632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45983.411151504632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45983.411151504632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45983.411151504632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45983.411151504632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45983.411151504632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45983.411151504632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45983.411151504632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45983.411151504632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45983.411151504632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45983.411151504632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45983.411151504632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45983.411151504632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45983.411151504632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45983.411151504632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45983.411151504632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45983.411151504632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45983.411151504632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45983.411151504632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45983.411151504632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45983.411151504632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45983.411151504632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45983.411151504632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45983.411151504632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45983.411151504632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45983.411151504632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45983.411151504632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45983.411151504632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45983.411151504632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45983.411151504632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45983.411151504632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45983.411151504632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45983.411151504632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45983.411151504632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45983.411151504632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45983.411151504632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45983.411151504632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45983.411151504632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45983.411151504632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45983.411151504632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45983.411151504632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45983.411151504632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45983.411151504632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45983.411151504632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45983.411151504632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45983.411151504632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45983.411151504632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45983.411151504632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45983.411151504632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45983.411151504632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45983.411151504632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45983.411151504632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45983.411151504632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45983.411151504632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45983.411151504632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45983.411151504632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45983.411151504632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45983.411151504632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45983.411151504632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45983.411151504632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45983.411151504632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45983.411151504632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45983.411151504632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45983.411151504632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45983.411151504632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45983.411151504632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45983.411151504632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45983.411151504632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45983.411151504632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45983.411151504632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45983.411151504632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45983.411151504632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45983.411151504632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45983.411151504632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45983.411151504632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45983.411151504632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45983.411151504632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45983.411151504632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45983.411151504632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45983.411151504632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45983.411151504632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45983.411151504632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45983.411151504632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45983.411151504632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45983.411151504632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45983.411151504632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45983.411151504632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45983.411151504632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45983.411151504632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45983.411151504632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45983.411151504632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45983.411151504632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45983.411151504632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45983.411151504632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45983.411151504632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45983.411151504632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45983.411151504632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45983.411151504632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45983.411151504632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45983.411151504632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45983.411151504632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45983.411151504632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45983.411151504632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45983.411151504632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45983.411151504632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45983.411151504632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45983.411151504632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45983.411151504632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45983.411151504632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45983.411151504632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45983.411151504632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45983.411151504632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45983.411151504632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45983.411151504632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45983.411151504632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45983.411151504632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45983.411151504632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45983.411151504632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45983.411151504632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45983.411151504632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45983.411151504632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45983.411151504632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45983.411151504632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45983.411151504632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45983.411151504632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45983.411151504632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45983.411151504632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45983.411151504632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45983.411151504632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45983.411151504632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45983.411151504632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45983.411151504632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45983.411151504632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45983.411151504632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45983.411151504632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45983.411151504632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45983.411151504632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45983.411151504632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45983.411151504632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45983.411151504632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45983.411151504632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45983.411151504632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45983.411151504632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45983.411151504632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45983.411151504632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45983.411151504632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45983.411151504632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45983.411151504632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45983.411151504632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45983.411151504632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45983.411151504632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45983.411151504632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45983.411151504632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45983.411151504632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45983.411151504632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45983.411151504632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45983.411151504632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45983.411151504632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45983.411151504632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45983.411151504632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45983.411151504632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45983.411151504632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45983.411151504632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45983.411151504632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45983.411151504632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45983.411151504632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45983.411151504632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45983.411151504632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45983.411151504632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45983.411151504632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45983.411151504632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45983.411151504632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45983.411151504632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45983.411151504632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45983.411151504632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45983.411151504632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45983.411151504632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45983.411151504632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45983.411151504632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45983.411151504632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45983.411151504632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45983.411151504632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45983.411151504632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45983.411151504632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45983.411151504632</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4"/>
  <sheetViews>
    <sheetView workbookViewId="0">
      <selection activeCell="E5" sqref="E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279.93043391203537</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29370</v>
      </c>
      <c r="E3" s="94" t="s">
        <v>39100</v>
      </c>
      <c r="F3" s="95"/>
      <c r="G3" s="96">
        <f t="shared" ref="G3:G14" ca="1" si="0">IFERROR(NOW()-F3,"")</f>
        <v>45983.411151504632</v>
      </c>
      <c r="H3" s="95">
        <v>45983.324664351851</v>
      </c>
      <c r="I3" s="113" t="str">
        <f>IFERROR(VLOOKUP(D3,DB!A:F,6,0),"")</f>
        <v>SCECO</v>
      </c>
      <c r="J3" s="113" t="str">
        <f>IFERROR(VLOOKUP(D3,DB!A:G,7,0),"")</f>
        <v>Good</v>
      </c>
      <c r="K3" s="97" t="s">
        <v>39110</v>
      </c>
      <c r="L3" s="91" t="str">
        <f>IFERROR(VLOOKUP(D3,DB!A:I,9,0),"")</f>
        <v>Latis</v>
      </c>
    </row>
    <row r="4" spans="1:16" ht="15" customHeight="1">
      <c r="A4" s="113" t="s">
        <v>39109</v>
      </c>
      <c r="B4" s="113" t="str">
        <f>IFERROR(VLOOKUP(D4,DB!A:K,11,0),"")</f>
        <v>R4</v>
      </c>
      <c r="C4" s="93">
        <v>1</v>
      </c>
      <c r="D4" s="91" t="s">
        <v>38899</v>
      </c>
      <c r="E4" s="94" t="s">
        <v>39021</v>
      </c>
      <c r="F4" s="95"/>
      <c r="G4" s="96">
        <f t="shared" ca="1" si="0"/>
        <v>45983.411151504632</v>
      </c>
      <c r="H4" s="95">
        <v>45983.358854166669</v>
      </c>
      <c r="I4" s="113" t="str">
        <f>IFERROR(VLOOKUP(D4,DB!A:F,6,0),"")</f>
        <v>SCECO</v>
      </c>
      <c r="J4" s="113" t="str">
        <f>IFERROR(VLOOKUP(D4,DB!A:G,7,0),"")</f>
        <v>No BB Shifted</v>
      </c>
      <c r="K4" s="97" t="s">
        <v>39111</v>
      </c>
      <c r="L4" s="91" t="str">
        <f>IFERROR(VLOOKUP(D4,DB!A:I,9,0),"")</f>
        <v>Latis</v>
      </c>
    </row>
    <row r="5" spans="1:16" ht="15" customHeight="1">
      <c r="A5" s="113" t="s">
        <v>39109</v>
      </c>
      <c r="B5" s="113" t="str">
        <f>IFERROR(VLOOKUP(D5,DB!A:K,11,0),"")</f>
        <v>R4</v>
      </c>
      <c r="C5" s="93">
        <v>2</v>
      </c>
      <c r="D5" s="91" t="s">
        <v>36410</v>
      </c>
      <c r="E5" s="94" t="s">
        <v>39021</v>
      </c>
      <c r="F5" s="95"/>
      <c r="G5" s="96">
        <f t="shared" ca="1" si="0"/>
        <v>45983.411151504632</v>
      </c>
      <c r="H5" s="95">
        <v>45983.365069444444</v>
      </c>
      <c r="I5" s="113" t="str">
        <f>IFERROR(VLOOKUP(D5,DB!A:F,6,0),"")</f>
        <v>SCECO</v>
      </c>
      <c r="J5" s="113" t="str">
        <f>IFERROR(VLOOKUP(D5,DB!A:G,7,0),"")</f>
        <v>Vandalized</v>
      </c>
      <c r="K5" s="97" t="s">
        <v>39111</v>
      </c>
      <c r="L5" s="91" t="str">
        <f>IFERROR(VLOOKUP(D5,DB!A:I,9,0),"")</f>
        <v>Latis</v>
      </c>
    </row>
    <row r="6" spans="1:16" ht="15" customHeight="1">
      <c r="A6" s="113"/>
      <c r="B6" s="113" t="str">
        <f>IFERROR(VLOOKUP(D6,DB!A:K,11,0),"")</f>
        <v/>
      </c>
      <c r="C6" s="93"/>
      <c r="D6" s="91"/>
      <c r="E6" s="94"/>
      <c r="F6" s="95"/>
      <c r="G6" s="96">
        <f t="shared" ca="1" si="0"/>
        <v>45983.411151504632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45983.411151504632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45983.411151504632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45983.411151504632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45983.411151504632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45983.411151504632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45983.411151504632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45983.411151504632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45983.411151504632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ref="G15:G78" ca="1" si="1">IFERROR(NOW()-F15,"")</f>
        <v>45983.411151504632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45983.411151504632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45983.411151504632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45983.411151504632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45983.411151504632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45983.411151504632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45983.411151504632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45983.411151504632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45983.411151504632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45983.411151504632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45983.411151504632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45983.411151504632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45983.411151504632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45983.411151504632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45983.411151504632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45983.411151504632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45983.411151504632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45983.411151504632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45983.411151504632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45983.411151504632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45983.411151504632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45983.411151504632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45983.411151504632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45983.411151504632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45983.411151504632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45983.411151504632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45983.411151504632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45983.411151504632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45983.411151504632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45983.411151504632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45983.411151504632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45983.411151504632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45983.411151504632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45983.411151504632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45983.411151504632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45983.411151504632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45983.411151504632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45983.411151504632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45983.411151504632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45983.411151504632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45983.411151504632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45983.411151504632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45983.411151504632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45983.411151504632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45983.411151504632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45983.411151504632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45983.411151504632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45983.411151504632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45983.411151504632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45983.411151504632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45983.411151504632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45983.411151504632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45983.411151504632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45983.411151504632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45983.411151504632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45983.411151504632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45983.411151504632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45983.411151504632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45983.411151504632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45983.411151504632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45983.411151504632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45983.411151504632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45983.411151504632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45983.411151504632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ref="G79:G142" ca="1" si="2">IFERROR(NOW()-F79,"")</f>
        <v>45983.411151504632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45983.411151504632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45983.411151504632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45983.411151504632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45983.411151504632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45983.411151504632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45983.411151504632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45983.411151504632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45983.411151504632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45983.411151504632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45983.411151504632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45983.411151504632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45983.411151504632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45983.411151504632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45983.411151504632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45983.411151504632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45983.411151504632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45983.411151504632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45983.411151504632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45983.411151504632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45983.411151504632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45983.411151504632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45983.411151504632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45983.411151504632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45983.411151504632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45983.411151504632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45983.411151504632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45983.411151504632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45983.411151504632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45983.411151504632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45983.411151504632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45983.411151504632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45983.411151504632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45983.411151504632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45983.411151504632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45983.411151504632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45983.411151504632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45983.411151504632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45983.411151504632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45983.411151504632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45983.411151504632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45983.411151504632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45983.411151504632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45983.411151504632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45983.411151504632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45983.411151504632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45983.411151504632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45983.411151504632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45983.411151504632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45983.411151504632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45983.411151504632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45983.411151504632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45983.411151504632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45983.411151504632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45983.411151504632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45983.411151504632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45983.411151504632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45983.411151504632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45983.411151504632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45983.411151504632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45983.411151504632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45983.411151504632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45983.411151504632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45983.411151504632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ref="G143:G206" ca="1" si="3">IFERROR(NOW()-F143,"")</f>
        <v>45983.411151504632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45983.411151504632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45983.411151504632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45983.411151504632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45983.411151504632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45983.411151504632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45983.411151504632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45983.411151504632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45983.411151504632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45983.411151504632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45983.411151504632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45983.411151504632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45983.411151504632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45983.411151504632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45983.411151504632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45983.411151504632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45983.411151504632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45983.411151504632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45983.411151504632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45983.411151504632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45983.411151504632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45983.411151504632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45983.411151504632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45983.411151504632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45983.411151504632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45983.411151504632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45983.411151504632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45983.411151504632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45983.411151504632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45983.411151504632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45983.411151504632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45983.411151504632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45983.411151504632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45983.411151504632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45983.411151504632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45983.411151504632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45983.411151504632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45983.411151504632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45983.411151504632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45983.411151504632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45983.411151504632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45983.411151504632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45983.411151504632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45983.411151504632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45983.411151504632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45983.411151504632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45983.411151504632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45983.411151504632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45983.411151504632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45983.411151504632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45983.411151504632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45983.411151504632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45983.411151504632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45983.411151504632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45983.411151504632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45983.411151504632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45983.411151504632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45983.411151504632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45983.411151504632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45983.411151504632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45983.411151504632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45983.411151504632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45983.411151504632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45983.411151504632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ref="G207:G270" ca="1" si="4">IFERROR(NOW()-F207,"")</f>
        <v>45983.411151504632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45983.411151504632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45983.411151504632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45983.411151504632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45983.411151504632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45983.411151504632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45983.411151504632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45983.411151504632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45983.411151504632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45983.411151504632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45983.411151504632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45983.411151504632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45983.411151504632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45983.411151504632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45983.411151504632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45983.411151504632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45983.411151504632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45983.411151504632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45983.411151504632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45983.411151504632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45983.411151504632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45983.411151504632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45983.411151504632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45983.411151504632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45983.411151504632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45983.411151504632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45983.411151504632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45983.411151504632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45983.411151504632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45983.411151504632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45983.411151504632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45983.411151504632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45983.411151504632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45983.411151504632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45983.411151504632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45983.411151504632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45983.411151504632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45983.411151504632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45983.411151504632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45983.411151504632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45983.411151504632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45983.411151504632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45983.411151504632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45983.411151504632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45983.411151504632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45983.411151504632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45983.411151504632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45983.411151504632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45983.411151504632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45983.411151504632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45983.411151504632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45983.411151504632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45983.411151504632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45983.411151504632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45983.411151504632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45983.411151504632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45983.411151504632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45983.411151504632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45983.411151504632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45983.411151504632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45983.411151504632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45983.411151504632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45983.411151504632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45983.411151504632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ref="G271:G334" ca="1" si="5">IFERROR(NOW()-F271,"")</f>
        <v>45983.411151504632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45983.411151504632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45983.411151504632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45983.411151504632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45983.411151504632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45983.411151504632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45983.411151504632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45983.411151504632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45983.411151504632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45983.411151504632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45983.411151504632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45983.411151504632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45983.411151504632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45983.411151504632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45983.411151504632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45983.411151504632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45983.411151504632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45983.411151504632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45983.411151504632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45983.411151504632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45983.411151504632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45983.411151504632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45983.411151504632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45983.411151504632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45983.411151504632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45983.411151504632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45983.411151504632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45983.411151504632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45983.411151504632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45983.411151504632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45983.411151504632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45983.411151504632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45983.411151504632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45983.411151504632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45983.411151504632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45983.411151504632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45983.411151504632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45983.411151504632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45983.411151504632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45983.411151504632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45983.411151504632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45983.411151504632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45983.411151504632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45983.411151504632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45983.411151504632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45983.411151504632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45983.411151504632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45983.411151504632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45983.411151504632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45983.411151504632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45983.411151504632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45983.411151504632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45983.411151504632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45983.411151504632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45983.411151504632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45983.411151504632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45983.411151504632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45983.411151504632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45983.411151504632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45983.411151504632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45983.411151504632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45983.411151504632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45983.411151504632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45983.411151504632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ref="G335:G398" ca="1" si="6">IFERROR(NOW()-F335,"")</f>
        <v>45983.411151504632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45983.411151504632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45983.411151504632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45983.411151504632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45983.411151504632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45983.411151504632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45983.411151504632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45983.411151504632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45983.411151504632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45983.411151504632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45983.411151504632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45983.411151504632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45983.411151504632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45983.411151504632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45983.411151504632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45983.411151504632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45983.411151504632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45983.411151504632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45983.411151504632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45983.411151504632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45983.411151504632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45983.411151504632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45983.411151504632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45983.411151504632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45983.411151504632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45983.411151504632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45983.411151504632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45983.411151504632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45983.411151504632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45983.411151504632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45983.411151504632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45983.411151504632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45983.411151504632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45983.411151504632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45983.411151504632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45983.411151504632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45983.411151504632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45983.411151504632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45983.411151504632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45983.411151504632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45983.411151504632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45983.411151504632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45983.411151504632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45983.411151504632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45983.411151504632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45983.411151504632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45983.411151504632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45983.411151504632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45983.411151504632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45983.411151504632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45983.411151504632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45983.411151504632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45983.411151504632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45983.411151504632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45983.411151504632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45983.411151504632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45983.411151504632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45983.411151504632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45983.411151504632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45983.411151504632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45983.411151504632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45983.411151504632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45983.411151504632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45983.411151504632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ref="G399:G444" ca="1" si="7">IFERROR(NOW()-F399,"")</f>
        <v>45983.411151504632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45983.411151504632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45983.411151504632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45983.411151504632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45983.411151504632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45983.411151504632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45983.411151504632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45983.411151504632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45983.411151504632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45983.411151504632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45983.411151504632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45983.411151504632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45983.411151504632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45983.411151504632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45983.411151504632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45983.411151504632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45983.411151504632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45983.411151504632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45983.411151504632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45983.411151504632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45983.411151504632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45983.411151504632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45983.411151504632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45983.411151504632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45983.411151504632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45983.411151504632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45983.411151504632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45983.411151504632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45983.411151504632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45983.411151504632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45983.411151504632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45983.411151504632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45983.411151504632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45983.411151504632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45983.411151504632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45983.411151504632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45983.411151504632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45983.411151504632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45983.411151504632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45983.411151504632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45983.411151504632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45983.411151504632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45983.411151504632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45983.411151504632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45983.411151504632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45983.411151504632</v>
      </c>
      <c r="H444" s="95"/>
      <c r="I444" s="113" t="str">
        <f>IFERROR(VLOOKUP(D444,DB!A:F,6,0),"")</f>
        <v/>
      </c>
      <c r="J444" s="113" t="str">
        <f>IFERROR(VLOOKUP(D444,DB!A:G,7,0),"")</f>
        <v/>
      </c>
      <c r="K444" s="97"/>
      <c r="L444" s="91" t="str">
        <f>IFERROR(VLOOKUP(D444,DB!A:I,9,0),"")</f>
        <v/>
      </c>
    </row>
  </sheetData>
  <dataValidations count="2">
    <dataValidation allowBlank="1" showInputMessage="1" showErrorMessage="1" sqref="E1" xr:uid="{A4F81451-56CC-4543-9497-104C4E44EE4B}"/>
    <dataValidation type="list" allowBlank="1" showInputMessage="1" showErrorMessage="1" sqref="E2:E4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0"/>
  <sheetViews>
    <sheetView topLeftCell="C1"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91.579091319443251</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57.222274189814925</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34.750040393519157</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5.8963482638937421</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2.0378528935179929</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0.64259826389024965</v>
      </c>
      <c r="H7" s="128">
        <v>45982.753275462965</v>
      </c>
      <c r="I7" s="109" t="str">
        <f>IFERROR(VLOOKUP(D7,DB!A:F,6,0),"")</f>
        <v>SCECO</v>
      </c>
      <c r="J7" s="109" t="str">
        <f>IFERROR(VLOOKUP(D7,DB!A:G,7,0),"")</f>
        <v>Good</v>
      </c>
      <c r="K7" s="109" t="s">
        <v>39123</v>
      </c>
      <c r="L7" s="109" t="str">
        <f>IFERROR(VLOOKUP(D7,DB!A:I,9,0),"")</f>
        <v>Latis</v>
      </c>
    </row>
    <row r="8" spans="1:13">
      <c r="A8" s="109"/>
      <c r="B8" s="109" t="str">
        <f>IFERROR(VLOOKUP(D8,DB!A:K,11,0),"")</f>
        <v/>
      </c>
      <c r="C8" s="109"/>
      <c r="D8"/>
      <c r="E8" s="109"/>
      <c r="F8" s="109"/>
      <c r="G8" s="111">
        <f ca="1">IFERROR(NOW()-F8,"")</f>
        <v>45983.411151504632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45983.411151504632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45983.411151504632</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45983.411151504632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45983.411151504632</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45983.411151504632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45983.411151504632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45983.411151504632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45983.411151504632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45983.411151504632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45983.411151504632</v>
      </c>
      <c r="H18" s="109"/>
      <c r="I18" s="109" t="str">
        <f>IFERROR(VLOOKUP(D18,DB!A:F,6,0),"")</f>
        <v/>
      </c>
      <c r="J18" s="109" t="str">
        <f>IFERROR(VLOOKUP(D18,DB!A:G,7,0),"")</f>
        <v/>
      </c>
      <c r="K18" s="109"/>
      <c r="L18" s="109" t="str">
        <f>IFERROR(VLOOKUP(D18,DB!A:I,9,0),"")</f>
        <v/>
      </c>
    </row>
    <row r="19" spans="1:12">
      <c r="A19" s="109"/>
      <c r="B19" s="109" t="str">
        <f>IFERROR(VLOOKUP(D19,DB!A:K,11,0),"")</f>
        <v/>
      </c>
      <c r="C19" s="109"/>
      <c r="D19"/>
      <c r="E19" s="109"/>
      <c r="F19" s="109"/>
      <c r="G19" s="111">
        <f ca="1">IFERROR(NOW()-F19,"")</f>
        <v>45983.411151504632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45983.411151504632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45983.411151504632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45983.411151504632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45983.411151504632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45983.411151504632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45983.411151504632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45983.411151504632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45983.411151504632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45983.411151504632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45983.411151504632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45983.411151504632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45983.411151504632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45983.411151504632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45983.411151504632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45983.411151504632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45983.411151504632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45983.411151504632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45983.411151504632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45983.411151504632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45983.411151504632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45983.411151504632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45983.411151504632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45983.411151504632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45983.411151504632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45983.411151504632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45983.411151504632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45983.411151504632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45983.411151504632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45983.411151504632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45983.411151504632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45983.411151504632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45983.411151504632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45983.411151504632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45983.411151504632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45983.411151504632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45983.411151504632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45983.411151504632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45983.411151504632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45983.411151504632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45983.411151504632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45983.411151504632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45983.411151504632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45983.411151504632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45983.411151504632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45983.411151504632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45983.411151504632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45983.411151504632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45983.411151504632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45983.411151504632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45983.411151504632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45983.411151504632</v>
      </c>
      <c r="H70" s="109"/>
      <c r="I70" s="109" t="str">
        <f>IFERROR(VLOOKUP(D70,DB!A:F,6,0),"")</f>
        <v/>
      </c>
      <c r="J70" s="109" t="str">
        <f>IFERROR(VLOOKUP(D70,DB!A:G,7,0),"")</f>
        <v/>
      </c>
      <c r="K70" s="109"/>
      <c r="L70" s="109" t="str">
        <f>IFERROR(VLOOKUP(D70,DB!A:I,9,0),"")</f>
        <v/>
      </c>
    </row>
    <row r="71" spans="1:12">
      <c r="A71" s="131"/>
      <c r="B71" s="131" t="str">
        <f>IFERROR(VLOOKUP(D71,DB!A:K,11,0),"")</f>
        <v/>
      </c>
      <c r="C71" s="131"/>
      <c r="D71" s="131"/>
      <c r="E71" s="131"/>
      <c r="F71" s="132"/>
      <c r="G71" s="111">
        <f ca="1">IFERROR(NOW()-F71,"")</f>
        <v>45983.411151504632</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45983.411151504632</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45983.411151504632</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45983.411151504632</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45983.411151504632</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45983.411151504632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45983.411151504632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45983.411151504632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45983.411151504632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45983.411151504632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45983.411151504632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45983.411151504632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45983.411151504632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45983.411151504632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45983.411151504632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45983.411151504632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45983.411151504632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45983.411151504632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45983.411151504632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45983.411151504632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45983.411151504632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45983.411151504632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45983.411151504632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45983.411151504632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45983.411151504632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45983.411151504632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45983.411151504632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45983.411151504632</v>
      </c>
      <c r="H98" s="132"/>
      <c r="I98" s="131" t="str">
        <f>IFERROR(VLOOKUP(D98,DB!A:F,6,0),"")</f>
        <v/>
      </c>
      <c r="J98" s="131" t="str">
        <f>IFERROR(VLOOKUP(D98,DB!A:G,7,0),"")</f>
        <v/>
      </c>
      <c r="K98" s="131"/>
      <c r="L98" s="131" t="str">
        <f>IFERROR(VLOOKUP(D98,DB!A:I,9,0),"")</f>
        <v/>
      </c>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sheetData>
  <dataValidations count="2">
    <dataValidation allowBlank="1" showInputMessage="1" showErrorMessage="1" sqref="E1" xr:uid="{920C6338-E771-4DAE-8C89-92A9093EA4DE}"/>
    <dataValidation type="list" allowBlank="1" showInputMessage="1" showErrorMessage="1" sqref="E2:E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
  <sheetViews>
    <sheetView tabSelected="1" workbookViewId="0">
      <selection activeCell="K8" sqref="K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2</v>
      </c>
      <c r="D2" s="119" t="s">
        <v>30989</v>
      </c>
      <c r="E2" s="109" t="s">
        <v>39021</v>
      </c>
      <c r="F2" s="121">
        <v>45983.378240740742</v>
      </c>
      <c r="G2" s="104">
        <f t="shared" ref="G2:G20" ca="1" si="0">IFERROR(NOW()-F2,"-")</f>
        <v>3.2910763889958616E-2</v>
      </c>
      <c r="H2" s="121">
        <v>45983.368923611109</v>
      </c>
      <c r="I2" s="119" t="str">
        <f>IFERROR(VLOOKUP(D2,DB!A:F,6,0),"")</f>
        <v>SCECO</v>
      </c>
      <c r="J2" s="119" t="str">
        <f>IFERROR(VLOOKUP(D2,DB!A:G,7,0),"")</f>
        <v>Vandalized</v>
      </c>
      <c r="K2" s="122" t="s">
        <v>39125</v>
      </c>
      <c r="L2" s="123" t="str">
        <f>IFERROR(VLOOKUP(D2,DB!A:I,9,0),"")</f>
        <v>Latis</v>
      </c>
    </row>
    <row r="3" spans="1:16382" ht="31.5" customHeight="1">
      <c r="A3" s="118" t="s">
        <v>39126</v>
      </c>
      <c r="B3" s="119" t="str">
        <f>IFERROR(VLOOKUP(D3,DB!A:K,11,0),"")</f>
        <v>R6</v>
      </c>
      <c r="C3" s="120">
        <v>1</v>
      </c>
      <c r="D3" s="119" t="s">
        <v>31093</v>
      </c>
      <c r="E3" s="109" t="s">
        <v>39021</v>
      </c>
      <c r="F3" s="121">
        <v>45983.404386574075</v>
      </c>
      <c r="G3" s="104">
        <f t="shared" ca="1" si="0"/>
        <v>6.7649305565282702E-3</v>
      </c>
      <c r="H3" s="121">
        <v>45983.398530092592</v>
      </c>
      <c r="I3" s="119" t="str">
        <f>IFERROR(VLOOKUP(D3,DB!A:F,6,0),"")</f>
        <v>SCECO</v>
      </c>
      <c r="J3" s="119" t="str">
        <f>IFERROR(VLOOKUP(D3,DB!A:G,7,0),"")</f>
        <v>Vandalized</v>
      </c>
      <c r="K3" s="122" t="s">
        <v>39127</v>
      </c>
      <c r="L3" s="123" t="str">
        <f>IFERROR(VLOOKUP(D3,DB!A:I,9,0),"")</f>
        <v>Latis</v>
      </c>
    </row>
    <row r="4" spans="1:16382" ht="31.5" customHeight="1">
      <c r="A4" s="118"/>
      <c r="B4" s="119" t="str">
        <f>IFERROR(VLOOKUP(D4,DB!A:K,11,0),"")</f>
        <v/>
      </c>
      <c r="C4" s="120"/>
      <c r="D4" s="119"/>
      <c r="E4" s="109"/>
      <c r="F4" s="121"/>
      <c r="G4" s="104">
        <f t="shared" ca="1" si="0"/>
        <v>45983.411151504632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45983.411151504632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45983.411151504632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45983.411151504632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45983.411151504632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45983.411151504632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45983.411151504632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45983.411151504632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45983.411151504632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45983.411151504632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45983.411151504632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45983.411151504632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45983.411151504632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45983.411151504632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45983.411151504632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45983.411151504632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45983.411151504632</v>
      </c>
      <c r="H20" s="121"/>
      <c r="I20" s="119" t="str">
        <f>IFERROR(VLOOKUP(D20,DB!A:F,6,0),"")</f>
        <v/>
      </c>
      <c r="J20" s="119" t="str">
        <f>IFERROR(VLOOKUP(D20,DB!A:G,7,0),"")</f>
        <v/>
      </c>
      <c r="K20" s="122"/>
      <c r="L20" s="123" t="str">
        <f>IFERROR(VLOOKUP(D20,DB!A:I,9,0),"")</f>
        <v/>
      </c>
    </row>
  </sheetData>
  <dataValidations count="2">
    <dataValidation allowBlank="1" showInputMessage="1" showErrorMessage="1" sqref="E1" xr:uid="{9E1BC488-8814-4F8A-8DBE-742B3278AB71}"/>
    <dataValidation type="list" allowBlank="1" showInputMessage="1" showErrorMessage="1" sqref="E2:E2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2025-11-22T06:54:06Z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