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07" documentId="120_S{2AC9BD13-BADA-5192-A53E-5A8FF88502F6}" xr6:coauthVersionLast="47" xr6:coauthVersionMax="47" xr10:uidLastSave="{759ACD59-1F5A-4048-ACDA-BEAB52E4891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<sst xmlns="http://schemas.openxmlformats.org/spreadsheetml/2006/main" count="180286" uniqueCount="39128">
  <si>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</si>
  <si>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</si>
  <si>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</si>
  <si>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</si>
  <si>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</si>
  <si>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</si>
  <si>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</si>
  <si>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</si>
  <si>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</si>
  <si>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</si>
  <si>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</si>
  <si>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</si>
  <si>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</si>
  <si>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</si>
  <si>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</si>
  <si>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</si>
  <si>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</si>
  <si>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</si>
  <si>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</si>
  <si>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</si>
  <si>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</si>
  <si>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</si>
  <si>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</si>
  <si>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</si>
  <si>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</si>
  <si>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</si>
  <si>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</si>
  <si>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</si>
  <si>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</si>
  <si>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</si>
  <si>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</si>
  <si>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</si>
  <si>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</si>
  <si>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</si>
  <si>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</si>
  <si>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</si>
  <si>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</si>
  <si>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</si>
  <si>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</si>
  <si>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</si>
  <si>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</si>
  <si>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</si>
  <si>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</si>
  <si>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</si>
  <si>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</si>
  <si>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</si>
  <si>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</si>
  <si>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</si>
  <si>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</si>
  <si>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</si>
  <si>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</si>
  <si>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</si>
  <si>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</si>
  <si>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</si>
  <si>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</si>
  <si>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</si>
  <si>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</si>
  <si>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</si>
  <si>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</si>
  <si>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</si>
  <si>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</si>
  <si>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</si>
  <si>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</si>
  <si>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</si>
  <si>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</si>
  <si>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</si>
  <si>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</si>
  <si>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</si>
  <si>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</si>
  <si>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</si>
  <si>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</si>
  <si>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</si>
  <si>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</si>
  <si>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</si>
  <si>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</si>
  <si>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</si>
  <si>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</si>
  <si>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</si>
  <si>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</si>
  <si>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</si>
  <si>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</si>
  <si>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</si>
  <si>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</si>
  <si>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</si>
  <si>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</si>
  <si>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</si>
  <si>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</si>
  <si>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</si>
  <si>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</si>
  <si>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</si>
  <si>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</si>
  <si>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</si>
  <si>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</si>
  <si>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</si>
  <si>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</si>
  <si>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</si>
  <si>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</si>
  <si>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</si>
  <si>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</si>
  <si>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</si>
  <si>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</si>
  <si>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</si>
  <si>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</si>
  <si>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</si>
  <si>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</si>
  <si>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</si>
  <si>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</si>
  <si>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</si>
  <si>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</si>
  <si>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</si>
  <si>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</si>
  <si>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</si>
  <si>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</si>
  <si>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</si>
  <si>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</si>
  <si>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</si>
  <si>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</si>
  <si>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</si>
  <si>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</si>
  <si>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</si>
  <si>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</si>
  <si>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</si>
  <si>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</si>
  <si>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</si>
  <si>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</si>
  <si>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</si>
  <si>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</si>
  <si>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</si>
  <si>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</si>
  <si>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</si>
  <si>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</si>
  <si>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</si>
  <si>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</si>
  <si>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</si>
  <si>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</si>
  <si>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</si>
  <si>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</si>
  <si>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</si>
  <si>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</si>
  <si>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</si>
  <si>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</si>
  <si>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</si>
  <si>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</si>
  <si>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</si>
  <si>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</si>
  <si>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</si>
  <si>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</si>
  <si>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</si>
  <si>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</si>
  <si>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</si>
  <si>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</si>
  <si>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</si>
  <si>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</si>
  <si>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</si>
  <si>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</si>
  <si>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</si>
  <si>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</si>
  <si>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</si>
  <si>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</si>
  <si>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</si>
  <si>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</si>
  <si>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</si>
  <si>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</si>
  <si>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</si>
  <si>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</si>
  <si>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</si>
  <si>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</si>
  <si>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</si>
  <si>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</si>
  <si>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</si>
  <si>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</si>
  <si>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</si>
  <si>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</si>
  <si>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</si>
  <si>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</si>
  <si>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</si>
  <si>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</si>
  <si>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</si>
  <si>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</si>
  <si>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</si>
  <si>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</si>
  <si>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</si>
  <si>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</si>
  <si>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</si>
  <si>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</si>
  <si>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</si>
  <si>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</si>
  <si>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</si>
  <si>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</si>
  <si>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</si>
  <si>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</si>
  <si>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</si>
  <si>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</si>
  <si>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</si>
  <si>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</si>
  <si>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</si>
  <si>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</si>
  <si>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</si>
  <si>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</si>
  <si>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</si>
  <si>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</si>
  <si>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</si>
  <si>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</si>
  <si>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</si>
  <si>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</si>
  <si>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</si>
  <si>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</si>
  <si>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</si>
  <si>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</si>
  <si>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</si>
  <si>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</si>
  <si>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</si>
  <si>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</si>
  <si>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</si>
  <si>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</si>
  <si>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</si>
  <si>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</si>
  <si>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</si>
  <si>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</si>
  <si>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</si>
  <si>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</si>
  <si>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</si>
  <si>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</si>
  <si>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</si>
  <si>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</si>
  <si>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</si>
  <si>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</si>
  <si>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</si>
  <si>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</si>
  <si>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</si>
  <si>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</si>
  <si>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</si>
  <si>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</si>
  <si>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</si>
  <si>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</si>
  <si>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</si>
  <si>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</si>
  <si>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</si>
  <si>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</si>
  <si>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</si>
  <si>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</si>
  <si>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</si>
  <si>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</si>
  <si>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</si>
  <si>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</si>
  <si>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</si>
  <si>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</si>
  <si>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</si>
  <si>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</si>
  <si>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</si>
  <si>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</si>
  <si>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</si>
  <si>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</si>
  <si>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</si>
  <si>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</si>
  <si>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</si>
  <si>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</si>
  <si>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</si>
  <si>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</si>
  <si>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</si>
  <si>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</si>
  <si>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</si>
  <si>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</si>
  <si>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</si>
  <si>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</si>
  <si>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</si>
  <si>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</si>
  <si>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</si>
  <si>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</si>
  <si>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</si>
  <si>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</si>
  <si>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</si>
  <si>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</si>
  <si>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</si>
  <si>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</si>
  <si>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</si>
  <si>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</si>
  <si>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</si>
  <si>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</si>
  <si>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</si>
  <si>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</si>
  <si>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</si>
  <si>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</si>
  <si>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</si>
  <si>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</si>
  <si>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</si>
  <si>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</si>
  <si>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</si>
  <si>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</si>
  <si>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</si>
  <si>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</si>
  <si>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</si>
  <si>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</si>
  <si>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</si>
  <si>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</si>
  <si>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</si>
  <si>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</si>
  <si>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</si>
  <si>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</si>
  <si>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</si>
  <si>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</si>
  <si>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</si>
  <si>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</si>
  <si>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</si>
  <si>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</si>
  <si>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</si>
  <si>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</si>
  <si>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</si>
  <si>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</si>
  <si>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</si>
  <si>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</si>
  <si>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</si>
  <si>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</si>
  <si>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</si>
  <si>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</si>
  <si>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</si>
  <si>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</si>
  <si>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</si>
  <si>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</si>
  <si>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</si>
  <si>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</si>
  <si>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</si>
  <si>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</si>
  <si>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</si>
  <si>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</si>
  <si>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</si>
  <si>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</si>
  <si>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</si>
  <si>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</si>
  <si>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</si>
  <si>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</si>
  <si>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</si>
  <si>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</si>
  <si>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</si>
  <si>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</si>
  <si>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</si>
  <si>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</si>
  <si>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</si>
  <si>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</si>
  <si>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</si>
  <si>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</si>
  <si>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</si>
  <si>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</si>
  <si>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</si>
  <si>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</si>
  <si>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</si>
  <si>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</si>
  <si>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</si>
  <si>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</si>
  <si>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</si>
  <si>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</si>
  <si>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</si>
  <si>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</si>
  <si>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</si>
  <si>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</si>
  <si>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</si>
  <si>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</si>
  <si>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</si>
  <si>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</si>
  <si>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</si>
  <si>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</si>
  <si>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</si>
  <si>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</si>
  <si>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</si>
  <si>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</si>
  <si>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</si>
  <si>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</si>
  <si>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</si>
  <si>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</si>
  <si>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</si>
  <si>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</si>
  <si>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</si>
  <si>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</si>
  <si>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</si>
  <si>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</si>
  <si>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</si>
  <si>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</si>
  <si>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</si>
  <si>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</si>
  <si>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</si>
  <si>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</si>
  <si>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</si>
  <si>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</si>
  <si>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</si>
  <si>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</si>
  <si>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</si>
  <si>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</si>
  <si>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</si>
  <si>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</si>
  <si>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</si>
  <si>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</si>
  <si>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</si>
  <si>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</si>
  <si>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</si>
  <si>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</si>
  <si>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</si>
  <si>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</si>
  <si>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</si>
  <si>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</si>
  <si>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</si>
  <si>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</si>
  <si>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</si>
  <si>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</si>
  <si>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</si>
  <si>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</si>
  <si>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</si>
  <si>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</si>
  <si>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</si>
  <si>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</si>
  <si>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</si>
  <si>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</si>
  <si>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</si>
  <si>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</si>
  <si>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</si>
  <si>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</si>
  <si>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</si>
  <si>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</si>
  <si>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</si>
  <si>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</si>
  <si>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</si>
  <si>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</si>
  <si>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</si>
  <si>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</si>
  <si>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</si>
  <si>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</si>
  <si>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</si>
  <si>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</si>
  <si>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</si>
  <si>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</si>
  <si>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</si>
  <si>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</si>
  <si>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</si>
  <si>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</si>
  <si>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</si>
  <si>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</si>
  <si>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</si>
  <si>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</si>
  <si>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</si>
  <si>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</si>
  <si>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</si>
  <si>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</si>
  <si>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</si>
  <si>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</si>
  <si>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</si>
  <si>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</si>
  <si>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</si>
  <si>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</si>
  <si>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</si>
  <si>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</si>
  <si>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</si>
  <si>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</si>
  <si>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</si>
  <si>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</si>
  <si>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</si>
  <si>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</si>
  <si>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</si>
  <si>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</si>
  <si>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</si>
  <si>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</si>
  <si>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</si>
  <si>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</si>
  <si>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</si>
  <si>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</si>
  <si>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</si>
  <si>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</si>
  <si>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</si>
  <si>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</si>
  <si>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</si>
  <si>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</si>
  <si>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</si>
  <si>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</si>
  <si>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</si>
  <si>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</si>
  <si>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</si>
  <si>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</si>
  <si>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</si>
  <si>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</si>
  <si>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</si>
  <si>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</si>
  <si>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</si>
  <si>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</si>
  <si>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</si>
  <si>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</si>
  <si>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</si>
  <si>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</si>
  <si>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</si>
  <si>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</si>
  <si>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</si>
  <si>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</si>
  <si>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</si>
  <si>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</si>
  <si>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</si>
  <si>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</si>
  <si>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</si>
  <si>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</si>
  <si>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</si>
  <si>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</si>
  <si>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</si>
  <si>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</si>
  <si>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</si>
  <si>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</si>
  <si>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</si>
  <si>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</si>
  <si>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</si>
  <si>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</si>
  <si>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</si>
  <si>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</si>
  <si>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</si>
  <si>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</si>
  <si>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</si>
  <si>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</si>
  <si>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</si>
  <si>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</si>
  <si>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</si>
  <si>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</si>
  <si>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</si>
  <si>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</si>
  <si>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</si>
  <si>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</si>
  <si>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</si>
  <si>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</si>
  <si>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</si>
  <si>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</si>
  <si>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</si>
  <si>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</si>
  <si>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</si>
  <si>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</si>
  <si>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</si>
  <si>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</si>
  <si>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</si>
  <si>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</si>
  <si>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</si>
  <si>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</si>
  <si>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</si>
  <si>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</si>
  <si>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</si>
  <si>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</si>
  <si>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</si>
  <si>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</si>
  <si>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</si>
  <si>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</si>
  <si>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</si>
  <si>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</si>
  <si>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</si>
  <si>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</si>
  <si>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</si>
  <si>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</si>
  <si>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</si>
  <si>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</si>
  <si>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</si>
  <si>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</si>
  <si>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</si>
  <si>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</si>
  <si>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</si>
  <si>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</si>
  <si>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</si>
  <si>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</si>
  <si>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</si>
  <si>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</si>
  <si>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</si>
  <si>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</si>
  <si>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</si>
  <si>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</si>
  <si>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</si>
  <si>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</si>
  <si>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</si>
  <si>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</si>
  <si>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</si>
  <si>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</si>
  <si>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</si>
  <si>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</si>
  <si>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</si>
  <si>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</si>
  <si>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</si>
  <si>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</si>
  <si>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</si>
  <si>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</si>
  <si>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</si>
  <si>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</si>
  <si>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</si>
  <si>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</si>
  <si>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</si>
  <si>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</si>
  <si>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</si>
  <si>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</si>
  <si>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</si>
  <si>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</si>
  <si>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</si>
  <si>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</si>
  <si>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</si>
  <si>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</si>
  <si>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</si>
  <si>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</si>
  <si>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</si>
  <si>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</si>
  <si>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</si>
  <si>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</si>
  <si>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</si>
  <si>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</si>
  <si>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</si>
  <si>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</si>
  <si>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</si>
  <si>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</si>
  <si>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</si>
  <si>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</si>
  <si>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</si>
  <si>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</si>
  <si>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</si>
  <si>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</si>
  <si>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</si>
  <si>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</si>
  <si>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</si>
  <si>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</si>
  <si>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</si>
  <si>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</si>
  <si>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</si>
  <si>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</si>
  <si>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</si>
  <si>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</si>
  <si>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</si>
  <si>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</si>
  <si>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</si>
  <si>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</si>
  <si>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</si>
  <si>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</si>
  <si>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</si>
  <si>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</si>
  <si>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</si>
  <si>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</si>
  <si>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</si>
  <si>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</si>
  <si>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</si>
  <si>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</si>
  <si>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</si>
  <si>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</si>
  <si>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</si>
  <si>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</si>
  <si>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</si>
  <si>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</si>
  <si>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</si>
  <si>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</si>
  <si>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</si>
  <si>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</si>
  <si>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</si>
  <si>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</si>
  <si>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</si>
  <si>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</si>
  <si>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</si>
  <si>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</si>
  <si>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</si>
  <si>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</si>
  <si>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</si>
  <si>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</si>
  <si>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</si>
  <si>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</si>
  <si>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</si>
  <si>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</si>
  <si>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</si>
  <si>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</si>
  <si>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</si>
  <si>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</si>
  <si>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</si>
  <si>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</si>
  <si>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</si>
  <si>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</si>
  <si>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</si>
  <si>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</si>
  <si>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</si>
  <si>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</si>
  <si>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</si>
  <si>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</si>
  <si>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</si>
  <si>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</si>
  <si>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</si>
  <si>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</si>
  <si>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</si>
  <si>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</si>
  <si>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</si>
  <si>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</si>
  <si>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</si>
  <si>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</si>
  <si>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</si>
  <si>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</si>
  <si>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</si>
  <si>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</si>
  <si>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</si>
  <si>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</si>
  <si>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</si>
  <si>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</si>
  <si>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</si>
  <si>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</si>
  <si>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</si>
  <si>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</si>
  <si>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</si>
  <si>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</si>
  <si>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</si>
  <si>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</si>
  <si>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</si>
  <si>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</si>
  <si>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</si>
  <si>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</si>
  <si>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</si>
  <si>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</si>
  <si>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</si>
  <si>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</si>
  <si>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</si>
  <si>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</si>
  <si>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</si>
  <si>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</si>
  <si>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</si>
  <si>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</si>
  <si>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</si>
  <si>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</si>
  <si>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</si>
  <si>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</si>
  <si>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</si>
  <si>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</si>
  <si>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</si>
  <si>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</si>
  <si>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</si>
  <si>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</si>
  <si>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</si>
  <si>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</si>
  <si>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</si>
  <si>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</si>
  <si>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</si>
  <si>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</si>
  <si>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</si>
  <si>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</si>
  <si>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</si>
  <si>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</si>
  <si>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</si>
  <si>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</si>
  <si>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</si>
  <si>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</si>
  <si>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</si>
  <si>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</si>
  <si>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</si>
  <si>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</si>
  <si>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</si>
  <si>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</si>
  <si>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</si>
  <si>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</si>
  <si>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</si>
  <si>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</si>
  <si>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</si>
  <si>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</si>
  <si>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</si>
  <si>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</si>
  <si>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</si>
  <si>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</si>
  <si>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</si>
  <si>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</si>
  <si>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</si>
  <si>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</si>
  <si>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</si>
  <si>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</si>
  <si>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</si>
  <si>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</si>
  <si>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</si>
  <si>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</si>
  <si>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</si>
  <si>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</si>
  <si>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</si>
  <si>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</si>
  <si>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</si>
  <si>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</si>
  <si>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</si>
  <si>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</si>
  <si>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</si>
  <si>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</si>
  <si>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</si>
  <si>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</si>
  <si>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</si>
  <si>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</si>
  <si>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</si>
  <si>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</si>
  <si>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</si>
  <si>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</si>
  <si>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</si>
  <si>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</si>
  <si>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</si>
  <si>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</si>
  <si>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</si>
  <si>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</si>
  <si>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</si>
  <si>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</si>
  <si>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</si>
  <si>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</si>
  <si>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</si>
  <si>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</si>
  <si>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</si>
  <si>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</si>
  <si>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</si>
  <si>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</si>
  <si>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</si>
  <si>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</si>
  <si>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</si>
  <si>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</si>
  <si>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</si>
  <si>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</si>
  <si>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</si>
  <si>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</si>
  <si>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</si>
  <si>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</si>
  <si>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</si>
  <si>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</si>
  <si>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</si>
  <si>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</si>
  <si>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</si>
  <si>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</si>
  <si>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</si>
  <si>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</si>
  <si>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</si>
  <si>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</si>
  <si>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</si>
  <si>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</si>
  <si>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</si>
  <si>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</si>
  <si>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</si>
  <si>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</si>
  <si>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</si>
  <si>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</si>
  <si>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</si>
  <si>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</si>
  <si>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</si>
  <si>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</si>
  <si>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</si>
  <si>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</si>
  <si>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</si>
  <si>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</si>
  <si>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</si>
  <si>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</si>
  <si>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</si>
  <si>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</si>
  <si>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</si>
  <si>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</si>
  <si>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</si>
  <si>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</si>
  <si>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</si>
  <si>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</si>
  <si>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</si>
  <si>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</si>
  <si>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</si>
  <si>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</si>
  <si>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</si>
  <si>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</si>
  <si>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</si>
  <si>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</si>
  <si>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</si>
  <si>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</si>
  <si>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</si>
  <si>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</si>
  <si>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</si>
  <si>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</si>
  <si>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</si>
  <si>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</si>
  <si>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</si>
  <si>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</si>
  <si>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</si>
  <si>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</si>
  <si>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</si>
  <si>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</si>
  <si>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</si>
  <si>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</si>
  <si>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</si>
  <si>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</si>
  <si>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</si>
  <si>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</si>
  <si>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</si>
  <si>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</si>
  <si>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</si>
  <si>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</si>
  <si>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</si>
  <si>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</si>
  <si>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</si>
  <si>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</si>
  <si>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</si>
  <si>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</si>
  <si>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</si>
  <si>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</si>
  <si>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</si>
  <si>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</si>
  <si>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</si>
  <si>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</si>
  <si>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</si>
  <si>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</si>
  <si>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</si>
  <si>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</si>
  <si>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</si>
  <si>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</si>
  <si>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</si>
  <si>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</si>
  <si>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</si>
  <si>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</si>
  <si>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</si>
  <si>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</si>
  <si>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</si>
  <si>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</si>
  <si>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</si>
  <si>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</si>
  <si>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</si>
  <si>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</si>
  <si>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</si>
  <si>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</si>
  <si>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</si>
  <si>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</si>
  <si>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</si>
  <si>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</si>
  <si>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</si>
  <si>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</si>
  <si>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</si>
  <si>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</si>
  <si>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</si>
  <si>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</si>
  <si>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</si>
  <si>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</si>
  <si>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</si>
  <si>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</si>
  <si>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</si>
  <si>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</si>
  <si>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</si>
  <si>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</si>
  <si>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</si>
  <si>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</si>
  <si>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</si>
  <si>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</si>
  <si>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</si>
  <si>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</si>
  <si>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</si>
  <si>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</si>
  <si>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</si>
  <si>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</si>
  <si>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</si>
  <si>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</si>
  <si>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</si>
  <si>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</si>
  <si>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</si>
  <si>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</si>
  <si>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</si>
  <si>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</si>
  <si>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</si>
  <si>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</si>
  <si>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</si>
  <si>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</si>
  <si>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</si>
  <si>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</si>
  <si>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</si>
  <si>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</si>
  <si>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</si>
  <si>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</si>
  <si>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</si>
  <si>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</si>
  <si>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</si>
  <si>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</si>
  <si>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</si>
  <si>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</si>
  <si>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</si>
  <si>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</si>
  <si>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</si>
  <si>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</si>
  <si>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</si>
  <si>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</si>
  <si>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</si>
  <si>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</si>
  <si>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</si>
  <si>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</si>
  <si>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</si>
  <si>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</si>
  <si>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</si>
  <si>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</si>
  <si>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</si>
  <si>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</si>
  <si>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</si>
  <si>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</si>
  <si>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</si>
  <si>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</si>
  <si>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</si>
  <si>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</si>
  <si>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</si>
  <si>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</si>
  <si>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</si>
  <si>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</si>
  <si>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</si>
  <si>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</si>
  <si>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</si>
  <si>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</si>
  <si>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</si>
  <si>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</si>
  <si>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</si>
  <si>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</si>
  <si>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</si>
  <si>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</si>
  <si>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</si>
  <si>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</si>
  <si>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</si>
  <si>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</si>
  <si>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</si>
  <si>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</si>
  <si>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</si>
  <si>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</si>
  <si>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</si>
  <si>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</si>
  <si>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</si>
  <si>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</si>
  <si>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</si>
  <si>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</si>
  <si>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</si>
  <si>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</si>
  <si>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</si>
  <si>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</si>
  <si>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</si>
  <si>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</si>
  <si>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</si>
  <si>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</si>
  <si>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</si>
  <si>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</si>
  <si>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</si>
  <si>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</si>
  <si>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</si>
  <si>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</si>
  <si>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</si>
  <si>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</si>
  <si>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</si>
  <si>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</si>
  <si>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</si>
  <si>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</si>
  <si>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</si>
  <si>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</si>
  <si>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</si>
  <si>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</si>
  <si>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</si>
  <si>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</si>
  <si>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</si>
  <si>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</si>
  <si>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</si>
  <si>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</si>
  <si>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</si>
  <si>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</si>
  <si>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</si>
  <si>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</si>
  <si>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</si>
  <si>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</si>
  <si>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</si>
  <si>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</si>
  <si>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</si>
  <si>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</si>
  <si>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</si>
  <si>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</si>
  <si>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</si>
  <si>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</si>
  <si>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</si>
  <si>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</si>
  <si>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</si>
  <si>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</si>
  <si>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</si>
  <si>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</si>
  <si>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</si>
  <si>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</si>
  <si>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</si>
  <si>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</si>
  <si>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</si>
  <si>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</si>
  <si>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</si>
  <si>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</si>
  <si>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</si>
  <si>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</si>
  <si>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</si>
  <si>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</si>
  <si>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</si>
  <si>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</si>
  <si>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</si>
  <si>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</si>
  <si>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</si>
  <si>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</si>
  <si>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</si>
  <si>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</si>
  <si>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</si>
  <si>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</si>
  <si>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</si>
  <si>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</si>
  <si>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</si>
  <si>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</si>
  <si>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</si>
  <si>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</si>
  <si>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</si>
  <si>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</si>
  <si>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</si>
  <si>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</si>
  <si>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</si>
  <si>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</si>
  <si>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</si>
  <si>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</si>
  <si>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</si>
  <si>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</si>
  <si>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</si>
  <si>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</si>
  <si>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</si>
  <si>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</si>
  <si>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</si>
  <si>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</si>
  <si>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</si>
  <si>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</si>
  <si>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</si>
  <si>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</si>
  <si>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</si>
  <si>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</si>
  <si>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</si>
  <si>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</si>
  <si>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</si>
  <si>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</si>
  <si>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</si>
  <si>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</si>
  <si>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</si>
  <si>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</si>
  <si>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</si>
  <si>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</si>
  <si>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</si>
  <si>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</si>
  <si>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</si>
  <si>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</si>
  <si>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</si>
  <si>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</si>
  <si>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</si>
  <si>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</si>
  <si>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</si>
  <si>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</si>
  <si>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</si>
  <si>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</si>
  <si>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</si>
  <si>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</si>
  <si>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</si>
  <si>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</si>
  <si>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</si>
  <si>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</si>
  <si>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</si>
  <si>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</si>
  <si>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</si>
  <si>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</si>
  <si>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</si>
  <si>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</si>
  <si>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</si>
  <si>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</si>
  <si>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</si>
  <si>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</si>
  <si>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</si>
  <si>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</si>
  <si>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</si>
  <si>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</si>
  <si>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</si>
  <si>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</si>
  <si>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</si>
  <si>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</si>
  <si>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</si>
  <si>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</si>
  <si>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</si>
  <si>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</si>
  <si>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</si>
  <si>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</si>
  <si>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</si>
  <si>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</si>
  <si>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</si>
  <si>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</si>
  <si>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</si>
  <si>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</si>
  <si>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</si>
  <si>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</si>
  <si>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</si>
  <si>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</si>
  <si>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</si>
  <si>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</si>
  <si>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</si>
  <si>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</si>
  <si>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</si>
  <si>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</si>
  <si>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</si>
  <si>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</si>
  <si>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</si>
  <si>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</si>
  <si>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</si>
  <si>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</si>
  <si>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</si>
  <si>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</si>
  <si>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</si>
  <si>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</si>
  <si>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</si>
  <si>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</si>
  <si>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</si>
  <si>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</si>
  <si>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</si>
  <si>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</si>
  <si>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</si>
  <si>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</si>
  <si>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</si>
  <si>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</si>
  <si>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</si>
  <si>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</si>
  <si>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</si>
  <si>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</si>
  <si>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</si>
  <si>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</si>
  <si>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</si>
  <si>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</si>
  <si>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</si>
  <si>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</si>
  <si>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</si>
  <si>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</si>
  <si>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</si>
  <si>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</si>
  <si>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</si>
  <si>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</si>
  <si>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</si>
  <si>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</si>
  <si>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</si>
  <si>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</si>
  <si>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</si>
  <si>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</si>
  <si>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</si>
  <si>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</si>
  <si>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</si>
  <si>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</si>
  <si>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</si>
  <si>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</si>
  <si>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</si>
  <si>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</si>
  <si>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</si>
  <si>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</si>
  <si>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</si>
  <si>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</si>
  <si>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</si>
  <si>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</si>
  <si>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</si>
  <si>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</si>
  <si>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</si>
  <si>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</si>
  <si>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</si>
  <si>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</si>
  <si>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</si>
  <si>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</si>
  <si>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</si>
  <si>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</si>
  <si>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</si>
  <si>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</si>
  <si>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</si>
  <si>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</si>
  <si>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</si>
  <si>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</si>
  <si>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</si>
  <si>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</si>
  <si>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</si>
  <si>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</si>
  <si>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</si>
  <si>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</si>
  <si>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</si>
  <si>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</si>
  <si>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</si>
  <si>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</si>
  <si>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</si>
  <si>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</si>
  <si>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</si>
  <si>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</si>
  <si>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</si>
  <si>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</si>
  <si>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</si>
  <si>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</si>
  <si>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</si>
  <si>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</si>
  <si>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</si>
  <si>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</si>
  <si>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</si>
  <si>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</si>
  <si>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</si>
  <si>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</si>
  <si>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</si>
  <si>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</si>
  <si>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</si>
  <si>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</si>
  <si>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</si>
  <si>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</si>
  <si>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</si>
  <si>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</si>
  <si>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</si>
  <si>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</si>
  <si>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</si>
  <si>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</si>
  <si>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</si>
  <si>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</si>
  <si>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</si>
  <si>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</si>
  <si>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</si>
  <si>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</si>
  <si>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</si>
  <si>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</si>
  <si>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</si>
  <si>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</si>
  <si>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</si>
  <si>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</si>
  <si>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</si>
  <si>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</si>
  <si>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</si>
  <si>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</si>
  <si>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</si>
  <si>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</si>
  <si>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</si>
  <si>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</si>
  <si>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</si>
  <si>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</si>
  <si>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</si>
  <si>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</si>
  <si>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</si>
  <si>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</si>
  <si>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</si>
  <si>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</si>
  <si>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</si>
  <si>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</si>
  <si>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</si>
  <si>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</si>
  <si>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</si>
  <si>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</si>
  <si>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</si>
  <si>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</si>
  <si>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</si>
  <si>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</si>
  <si>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</si>
  <si>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</si>
  <si>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</si>
  <si>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</si>
  <si>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</si>
  <si>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</si>
  <si>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</si>
  <si>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</si>
  <si>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</si>
  <si>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</si>
  <si>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</si>
  <si>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</si>
  <si>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</si>
  <si>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</si>
  <si>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</si>
  <si>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</si>
  <si>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</si>
  <si>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</si>
  <si>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</si>
  <si>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</si>
  <si>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</si>
  <si>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</si>
  <si>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</si>
  <si>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</si>
  <si>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</si>
  <si>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</si>
  <si>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</si>
  <si>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</si>
  <si>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</si>
  <si>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</si>
  <si>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</si>
  <si>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</si>
  <si>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</si>
  <si>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</si>
  <si>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</si>
  <si>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</si>
  <si>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</si>
  <si>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</si>
  <si>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</si>
  <si>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</si>
  <si>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</si>
  <si>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</si>
  <si>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</si>
  <si>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</si>
  <si>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</si>
  <si>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</si>
  <si>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</si>
  <si>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</si>
  <si>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</si>
  <si>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</si>
  <si>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</si>
  <si>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</si>
  <si>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</si>
  <si>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</si>
  <si>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</si>
  <si>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</si>
  <si>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</si>
  <si>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</si>
  <si>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</si>
  <si>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</si>
  <si>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</si>
  <si>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</si>
  <si>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</si>
  <si>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</si>
  <si>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</si>
  <si>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</si>
  <si>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</si>
  <si>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</si>
  <si>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</si>
  <si>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</si>
  <si>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</si>
  <si>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</si>
  <si>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</si>
  <si>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</si>
  <si>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</si>
  <si>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</si>
  <si>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</si>
  <si>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</si>
  <si>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</si>
  <si>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</si>
  <si>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</si>
  <si>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</si>
  <si>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</si>
  <si>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</si>
  <si>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</si>
  <si>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</si>
  <si>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</si>
  <si>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</si>
  <si>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</si>
  <si>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</si>
  <si>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</si>
  <si>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</si>
  <si>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</si>
  <si>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</si>
  <si>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</si>
  <si>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</si>
  <si>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</si>
  <si>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</si>
  <si>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</si>
  <si>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</si>
  <si>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</si>
  <si>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</si>
  <si>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</si>
  <si>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</si>
  <si>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</si>
  <si>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</si>
  <si>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</si>
  <si>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</si>
  <si>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</si>
  <si>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</si>
  <si>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</si>
  <si>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</si>
  <si>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</si>
  <si>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</si>
  <si>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</si>
  <si>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</si>
  <si>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</si>
  <si>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</si>
  <si>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</si>
  <si>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</si>
  <si>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</si>
  <si>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</si>
  <si>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</si>
  <si>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</si>
  <si>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</si>
  <si>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</si>
  <si>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</si>
  <si>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</si>
  <si>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</si>
  <si>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</si>
  <si>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</si>
  <si>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</si>
  <si>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</si>
  <si>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</si>
  <si>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</si>
  <si>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</si>
  <si>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</si>
  <si>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</si>
  <si>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</si>
  <si>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</si>
  <si>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</si>
  <si>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</si>
  <si>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</si>
  <si>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</si>
  <si>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</si>
  <si>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</si>
  <si>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</si>
  <si>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</si>
  <si>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</si>
  <si>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</si>
  <si>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</si>
  <si>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</si>
  <si>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</si>
  <si>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</si>
  <si>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</si>
  <si>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</si>
  <si>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</si>
  <si>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</si>
  <si>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</si>
  <si>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</si>
  <si>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</si>
  <si>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</si>
  <si>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</si>
  <si>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</si>
  <si>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</si>
  <si>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</si>
  <si>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</si>
  <si>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</si>
  <si>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</si>
  <si>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</si>
  <si>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</si>
  <si>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</si>
  <si>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</si>
  <si>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</si>
  <si>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</si>
  <si>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</si>
  <si>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</si>
  <si>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</si>
  <si>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</si>
  <si>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</si>
  <si>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</si>
  <si>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</si>
  <si>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</si>
  <si>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</si>
  <si>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</si>
  <si>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</si>
  <si>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</si>
  <si>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</si>
  <si>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</si>
  <si>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</si>
  <si>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</si>
  <si>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</si>
  <si>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</si>
  <si>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</si>
  <si>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</si>
  <si>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</si>
  <si>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</si>
  <si>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</si>
  <si>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</si>
  <si>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</si>
  <si>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</si>
  <si>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</si>
  <si>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</si>
  <si>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</si>
  <si>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</si>
  <si>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</si>
  <si>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</si>
  <si>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</si>
  <si>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</si>
  <si>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</si>
  <si>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</si>
  <si>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</si>
  <si>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</si>
  <si>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</si>
  <si>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</si>
  <si>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</si>
  <si>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</si>
  <si>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</si>
  <si>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</si>
  <si>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</si>
  <si>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</si>
  <si>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</si>
  <si>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</si>
  <si>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</si>
  <si>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</si>
  <si>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</si>
  <si>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</si>
  <si>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</si>
  <si>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</si>
  <si>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</si>
  <si>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</si>
  <si>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</si>
  <si>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</si>
  <si>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</si>
  <si>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</si>
  <si>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</si>
  <si>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</si>
  <si>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</si>
  <si>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</si>
  <si>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</si>
  <si>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</si>
  <si>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</si>
  <si>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</si>
  <si>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</si>
  <si>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</si>
  <si>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</si>
  <si>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</si>
  <si>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</si>
  <si>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</si>
  <si>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</si>
  <si>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</si>
  <si>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</si>
  <si>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</si>
  <si>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</si>
  <si>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</si>
  <si>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</si>
  <si>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</si>
  <si>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</si>
  <si>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</si>
  <si>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</si>
  <si>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</si>
  <si>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</si>
  <si>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</si>
  <si>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</si>
  <si>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</si>
  <si>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</si>
  <si>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</si>
  <si>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</si>
  <si>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</si>
  <si>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</si>
  <si>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</si>
  <si>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</si>
  <si>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</si>
  <si>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</si>
  <si>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</si>
  <si>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</si>
  <si>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</si>
  <si>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</si>
  <si>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</si>
  <si>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</si>
  <si>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</si>
  <si>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</si>
  <si>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</si>
  <si>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</si>
  <si>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</si>
  <si>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</si>
  <si>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</si>
  <si>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</si>
  <si>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</si>
  <si>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</si>
  <si>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</si>
  <si>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</si>
  <si>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</si>
  <si>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</si>
  <si>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</si>
  <si>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</si>
  <si>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</si>
  <si>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</si>
  <si>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</si>
  <si>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</si>
  <si>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</si>
  <si>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</si>
  <si>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</si>
  <si>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</si>
  <si>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</si>
  <si>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</si>
  <si>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</si>
  <si>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</si>
  <si>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</si>
  <si>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</si>
  <si>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</si>
  <si>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</si>
  <si>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</si>
  <si>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</si>
  <si>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</si>
  <si>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</si>
  <si>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</si>
  <si>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</si>
  <si>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</si>
  <si>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</si>
  <si>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</si>
  <si>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</si>
  <si>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</si>
  <si>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</si>
  <si>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</si>
  <si>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</si>
  <si>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</si>
  <si>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</si>
  <si>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</si>
  <si>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</si>
  <si>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</si>
  <si>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</si>
  <si>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</si>
  <si>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</si>
  <si>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</si>
  <si>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</si>
  <si>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</si>
  <si>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</si>
  <si>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</si>
  <si>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</si>
  <si>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</si>
  <si>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</si>
  <si>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</si>
  <si>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</si>
  <si>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</si>
  <si>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</si>
  <si>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</si>
  <si>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</si>
  <si>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</si>
  <si>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</si>
  <si>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</si>
  <si>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</si>
  <si>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</si>
  <si>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</si>
  <si>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</si>
  <si>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</si>
  <si>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</si>
  <si>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</si>
  <si>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</si>
  <si>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</si>
  <si>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</si>
  <si>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</si>
  <si>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</si>
  <si>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</si>
  <si>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</si>
  <si>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</si>
  <si>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</si>
  <si>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</si>
  <si>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</si>
  <si>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</si>
  <si>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</si>
  <si>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</si>
  <si>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</si>
  <si>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</si>
  <si>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</si>
  <si>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</si>
  <si>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</si>
  <si>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</si>
  <si>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</si>
  <si>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</si>
  <si>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</si>
  <si>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</si>
  <si>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</si>
  <si>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</si>
  <si>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</si>
  <si>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</si>
  <si>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</si>
  <si>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</si>
  <si>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</si>
  <si>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</si>
  <si>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</si>
  <si>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</si>
  <si>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</si>
  <si>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</si>
  <si>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</si>
  <si>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</si>
  <si>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</si>
  <si>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</si>
  <si>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</si>
  <si>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</si>
  <si>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</si>
  <si>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</si>
  <si>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</si>
  <si>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</si>
  <si>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</si>
  <si>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</si>
  <si>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</si>
  <si>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</si>
  <si>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</si>
  <si>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</si>
  <si>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</si>
  <si>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</si>
  <si>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</si>
  <si>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</si>
  <si>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</si>
  <si>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</si>
  <si>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</si>
  <si>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</si>
  <si>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</si>
  <si>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</si>
  <si>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</si>
  <si>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</si>
  <si>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</si>
  <si>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</si>
  <si>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</si>
  <si>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</si>
  <si>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</si>
  <si>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</si>
  <si>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</si>
  <si>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</si>
  <si>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</si>
  <si>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</si>
  <si>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</si>
  <si>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</si>
  <si>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</si>
  <si>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</si>
  <si>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</si>
  <si>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</si>
  <si>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</si>
  <si>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</si>
  <si>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</si>
  <si>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</si>
  <si>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</si>
  <si>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</si>
  <si>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</si>
  <si>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</si>
  <si>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</si>
  <si>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</si>
  <si>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</si>
  <si>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</si>
  <si>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</si>
  <si>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</si>
  <si>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</si>
  <si>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</si>
  <si>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</si>
  <si>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</si>
  <si>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</si>
  <si>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</si>
  <si>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</si>
  <si>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</si>
  <si>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</si>
  <si>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</si>
  <si>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</si>
  <si>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</si>
  <si>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</si>
  <si>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</si>
  <si>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</si>
  <si>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</si>
  <si>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</si>
  <si>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</si>
  <si>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</si>
  <si>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</si>
  <si>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</si>
  <si>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</si>
  <si>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</si>
  <si>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</si>
  <si>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</si>
  <si>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</si>
  <si>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</si>
  <si>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</si>
  <si>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</si>
  <si>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</si>
  <si>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</si>
  <si>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</si>
  <si>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</si>
  <si>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</si>
  <si>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</si>
  <si>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</si>
  <si>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</si>
  <si>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</si>
  <si>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</si>
  <si>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</si>
  <si>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</si>
  <si>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</si>
  <si>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</si>
  <si>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</si>
  <si>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</si>
  <si>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</si>
  <si>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</si>
  <si>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</si>
  <si>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</si>
  <si>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</si>
  <si>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</si>
  <si>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</si>
  <si>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</si>
  <si>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</si>
  <si>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</si>
  <si>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</si>
  <si>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</si>
  <si>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</si>
  <si>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</si>
  <si>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</si>
  <si>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</si>
  <si>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</si>
  <si>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</si>
  <si>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</si>
  <si>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</si>
  <si>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</si>
  <si>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</si>
  <si>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</si>
  <si>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</si>
  <si>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</si>
  <si>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</si>
  <si>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</si>
  <si>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</si>
  <si>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</si>
  <si>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</si>
  <si>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</si>
  <si>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</si>
  <si>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</si>
  <si>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</si>
  <si>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</si>
  <si>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</si>
  <si>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</si>
  <si>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</si>
  <si>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</si>
  <si>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</si>
  <si>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</si>
  <si>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</si>
  <si>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</si>
  <si>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</si>
  <si>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</si>
  <si>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</si>
  <si>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</si>
  <si>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</si>
  <si>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</si>
  <si>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</si>
  <si>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</si>
  <si>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</si>
  <si>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</si>
  <si>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</si>
  <si>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</si>
  <si>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</si>
  <si>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</si>
  <si>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</si>
  <si>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</si>
  <si>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</si>
  <si>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</si>
  <si>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</si>
  <si>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</si>
  <si>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</si>
  <si>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</si>
  <si>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</si>
  <si>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</si>
  <si>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</si>
  <si>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</si>
  <si>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</si>
  <si>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</si>
  <si>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</si>
  <si>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</si>
  <si>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</si>
  <si>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</si>
  <si>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</si>
  <si>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</si>
  <si>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</si>
  <si>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</si>
  <si>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</si>
  <si>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</si>
  <si>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</si>
  <si>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</si>
  <si>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</si>
  <si>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</si>
  <si>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</si>
  <si>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</si>
  <si>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</si>
  <si>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</si>
  <si>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</si>
  <si>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</si>
  <si>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</si>
  <si>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</si>
  <si>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</si>
  <si>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</si>
  <si>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</si>
  <si>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</si>
  <si>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</si>
  <si>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</si>
  <si>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</si>
  <si>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</si>
  <si>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</si>
  <si>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</si>
  <si>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</si>
  <si>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</si>
  <si>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</si>
  <si>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</si>
  <si>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</si>
  <si>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</si>
  <si>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</si>
  <si>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</si>
  <si>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</si>
  <si>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</si>
  <si>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</si>
  <si>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</si>
  <si>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</si>
  <si>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</si>
  <si>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</si>
  <si>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</si>
  <si>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</si>
  <si>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</si>
  <si>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</si>
  <si>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</si>
  <si>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</si>
  <si>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</si>
  <si>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</si>
  <si>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</si>
  <si>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</si>
  <si>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</si>
  <si>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</si>
  <si>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</si>
  <si>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</si>
  <si>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</si>
  <si>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</si>
  <si>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</si>
  <si>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</si>
  <si>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</si>
  <si>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</si>
  <si>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</si>
  <si>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</si>
  <si>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</si>
  <si>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</si>
  <si>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</si>
  <si>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</si>
  <si>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</si>
  <si>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</si>
  <si>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</si>
  <si>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</si>
  <si>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</si>
  <si>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</si>
  <si>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</si>
  <si>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</si>
  <si>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</si>
  <si>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</si>
  <si>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</si>
  <si>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</si>
  <si>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</si>
  <si>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</si>
  <si>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</si>
  <si>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</si>
  <si>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</si>
  <si>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</si>
  <si>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</si>
  <si>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</si>
  <si>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</si>
  <si>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</si>
  <si>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</si>
  <si>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</si>
  <si>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</si>
  <si>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</si>
  <si>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</si>
  <si>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</si>
  <si>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</si>
  <si>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</si>
  <si>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</si>
  <si>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</si>
  <si>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</si>
  <si>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</si>
  <si>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</si>
  <si>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</si>
  <si>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</si>
  <si>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</si>
  <si>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</si>
  <si>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</si>
  <si>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</si>
  <si>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</si>
  <si>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</si>
  <si>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</si>
  <si>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</si>
  <si>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</si>
  <si>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</si>
  <si>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</si>
  <si>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</si>
  <si>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</si>
  <si>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</si>
  <si>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</si>
  <si>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</si>
  <si>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</si>
  <si>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</si>
  <si>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</si>
  <si>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</si>
  <si>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</si>
  <si>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</si>
  <si>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</si>
  <si>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</si>
  <si>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</si>
  <si>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</si>
  <si>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</si>
  <si>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</si>
  <si>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</si>
  <si>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</si>
  <si>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</si>
  <si>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</si>
  <si>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</si>
  <si>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</si>
  <si>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</si>
  <si>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</si>
  <si>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</si>
  <si>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</si>
  <si>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</si>
  <si>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</si>
  <si>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</si>
  <si>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</si>
  <si>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</si>
  <si>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</si>
  <si>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</si>
  <si>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</si>
  <si>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</si>
  <si>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</si>
  <si>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</si>
  <si>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</si>
  <si>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</si>
  <si>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</si>
  <si>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</si>
  <si>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</si>
  <si>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</si>
  <si>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</si>
  <si>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</si>
  <si>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</si>
  <si>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</si>
  <si>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</si>
  <si>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</si>
  <si>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</si>
  <si>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</si>
  <si>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</si>
  <si>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</si>
  <si>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</si>
  <si>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</si>
  <si>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</si>
  <si>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</si>
  <si>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</si>
  <si>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</si>
  <si>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</si>
  <si>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</si>
  <si>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</si>
  <si>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</si>
  <si>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</si>
  <si>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</si>
  <si>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</si>
  <si>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</si>
  <si>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</si>
  <si>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</si>
  <si>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</si>
  <si>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</si>
  <si>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</si>
  <si>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</si>
  <si>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</si>
  <si>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</si>
  <si>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</si>
  <si>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</si>
  <si>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</si>
  <si>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</si>
  <si>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</si>
  <si>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</si>
  <si>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</si>
  <si>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</si>
  <si>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</si>
  <si>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</si>
  <si>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</si>
  <si>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</si>
  <si>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</si>
  <si>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</si>
  <si>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</si>
  <si>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</si>
  <si>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</si>
  <si>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</si>
  <si>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</si>
  <si>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</si>
  <si>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</si>
  <si>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</si>
  <si>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</si>
  <si>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</si>
  <si>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</si>
  <si>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</si>
  <si>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</si>
  <si>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</si>
  <si>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</si>
  <si>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</si>
  <si>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</si>
  <si>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</si>
  <si>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</si>
  <si>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</si>
  <si>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</si>
  <si>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</si>
  <si>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</si>
  <si>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</si>
  <si>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</si>
  <si>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</si>
  <si>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</si>
  <si>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</si>
  <si>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</si>
  <si>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</si>
  <si>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</si>
  <si>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</si>
  <si>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</si>
  <si>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</si>
  <si>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</si>
  <si>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</si>
  <si>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</si>
  <si>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</si>
  <si>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</si>
  <si>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</si>
  <si>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</si>
  <si>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</si>
  <si>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</si>
  <si>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</si>
  <si>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</si>
  <si>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</si>
  <si>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</si>
  <si>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</si>
  <si>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</si>
  <si>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</si>
  <si>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</si>
  <si>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</si>
  <si>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</si>
  <si>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</si>
  <si>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</si>
  <si>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</si>
  <si>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</si>
  <si>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</si>
  <si>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</si>
  <si>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</si>
  <si>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</si>
  <si>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</si>
  <si>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</si>
  <si>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</si>
  <si>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</si>
  <si>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</si>
  <si>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</si>
  <si>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</si>
  <si>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</si>
  <si>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</si>
  <si>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</si>
  <si>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</si>
  <si>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</si>
  <si>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</si>
  <si>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</si>
  <si>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</si>
  <si>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</si>
  <si>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</si>
  <si>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</si>
  <si>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</si>
  <si>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</si>
  <si>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</si>
  <si>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</si>
  <si>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</si>
  <si>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</si>
  <si>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</si>
  <si>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</si>
  <si>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</si>
  <si>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</si>
  <si>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</si>
  <si>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</si>
  <si>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</si>
  <si>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</si>
  <si>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</si>
  <si>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</si>
  <si>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</si>
  <si>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</si>
  <si>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</si>
  <si>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</si>
  <si>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</si>
  <si>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</si>
  <si>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</si>
  <si>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</si>
  <si>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</si>
  <si>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</si>
  <si>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</si>
  <si>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</si>
  <si>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</si>
  <si>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</si>
  <si>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</si>
  <si>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</si>
  <si>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</si>
  <si>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</si>
  <si>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</si>
  <si>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</si>
  <si>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</si>
  <si>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</si>
  <si>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</si>
  <si>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</si>
  <si>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</si>
  <si>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</si>
  <si>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</si>
  <si>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</si>
  <si>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</si>
  <si>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</si>
  <si>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</si>
  <si>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</si>
  <si>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</si>
  <si>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</si>
  <si>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</si>
  <si>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</si>
  <si>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</si>
  <si>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</si>
  <si>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</si>
  <si>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</si>
  <si>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</si>
  <si>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</si>
  <si>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</si>
  <si>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</si>
  <si>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</si>
  <si>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</si>
  <si>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</si>
  <si>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</si>
  <si>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</si>
  <si>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</si>
  <si>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</si>
  <si>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</si>
  <si>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</si>
  <si>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</si>
  <si>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</si>
  <si>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</si>
  <si>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</si>
  <si>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</si>
  <si>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</si>
  <si>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</si>
  <si>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</si>
  <si>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</si>
  <si>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</si>
  <si>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</si>
  <si>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</si>
  <si>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</si>
  <si>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</si>
  <si>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</si>
  <si>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</si>
  <si>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</si>
  <si>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</si>
  <si>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</si>
  <si>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</si>
  <si>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</si>
  <si>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</si>
  <si>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</si>
  <si>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</si>
  <si>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</si>
  <si>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</si>
  <si>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</si>
  <si>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</si>
  <si>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</si>
  <si>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</si>
  <si>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</si>
  <si>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</si>
  <si>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</si>
  <si>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</si>
  <si>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</si>
  <si>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</si>
  <si>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</si>
  <si>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</si>
  <si>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</si>
  <si>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</si>
  <si>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</si>
  <si>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</si>
  <si>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</si>
  <si>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</si>
  <si>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</si>
  <si>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</si>
  <si>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</si>
  <si>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</si>
  <si>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</si>
  <si>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</si>
  <si>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</si>
  <si>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</si>
  <si>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</si>
  <si>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</si>
  <si>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</si>
  <si>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</si>
  <si>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</si>
  <si>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</si>
  <si>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</si>
  <si>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</si>
  <si>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</si>
  <si>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</si>
  <si>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</si>
  <si>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</si>
  <si>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</si>
  <si>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</si>
  <si>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</si>
  <si>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</si>
  <si>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</si>
  <si>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</si>
  <si>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</si>
  <si>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</si>
  <si>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</si>
  <si>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</si>
  <si>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</si>
  <si>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</si>
  <si>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</si>
  <si>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</si>
  <si>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</si>
  <si>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</si>
  <si>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</si>
  <si>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</si>
  <si>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</si>
  <si>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</si>
  <si>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</si>
  <si>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</si>
  <si>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</si>
  <si>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</si>
  <si>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</si>
  <si>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</si>
  <si>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</si>
  <si>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</si>
  <si>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</si>
  <si>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</si>
  <si>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</si>
  <si>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</si>
  <si>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</si>
  <si>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</si>
  <si>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</si>
  <si>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</si>
  <si>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</si>
  <si>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</si>
  <si>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</si>
  <si>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</si>
  <si>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</si>
  <si>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</si>
  <si>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</si>
  <si>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</si>
  <si>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</si>
  <si>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</si>
  <si>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</si>
  <si>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</si>
  <si>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</si>
  <si>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</si>
  <si>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</si>
  <si>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</si>
  <si>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</si>
  <si>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</si>
  <si>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</si>
  <si>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</si>
  <si>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</si>
  <si>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</si>
  <si>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</si>
  <si>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</si>
  <si>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</si>
  <si>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</si>
  <si>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</si>
  <si>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</si>
  <si>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</si>
  <si>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</si>
  <si>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</si>
  <si>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</si>
  <si>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</si>
  <si>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</si>
  <si>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</si>
  <si>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</si>
  <si>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</si>
  <si>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</si>
  <si>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</si>
  <si>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</si>
  <si>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</si>
  <si>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</si>
  <si>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</si>
  <si>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</si>
  <si>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</si>
  <si>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</si>
  <si>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</si>
  <si>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</si>
  <si>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</si>
  <si>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</si>
  <si>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</si>
  <si>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</si>
  <si>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</si>
  <si>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</si>
  <si>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</si>
  <si>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</si>
  <si>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</si>
  <si>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</si>
  <si>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</si>
  <si>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</si>
  <si>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</si>
  <si>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</si>
  <si>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</si>
  <si>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</si>
  <si>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</si>
  <si>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</si>
  <si>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</si>
  <si>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</si>
  <si>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</si>
  <si>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</si>
  <si>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</si>
  <si>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</si>
  <si>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</si>
  <si>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</si>
  <si>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</si>
  <si>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</si>
  <si>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</si>
  <si>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</si>
  <si>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</si>
  <si>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</si>
  <si>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</si>
  <si>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</si>
  <si>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</si>
  <si>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</si>
  <si>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</si>
  <si>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</si>
  <si>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</si>
  <si>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</si>
  <si>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</si>
  <si>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</si>
  <si>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</si>
  <si>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</si>
  <si>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</si>
  <si>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</si>
  <si>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</si>
  <si>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</si>
  <si>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</si>
  <si>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</si>
  <si>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</si>
  <si>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</si>
  <si>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</si>
  <si>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</si>
  <si>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</si>
  <si>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</si>
  <si>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</si>
  <si>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</si>
  <si>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</si>
  <si>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</si>
  <si>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</si>
  <si>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</si>
  <si>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</si>
  <si>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</si>
  <si>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</si>
  <si>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</si>
  <si>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</si>
  <si>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</si>
  <si>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</si>
  <si>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</si>
  <si>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</si>
  <si>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</si>
  <si>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</si>
  <si>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</si>
  <si>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</si>
  <si>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</si>
  <si>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</si>
  <si>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</si>
  <si>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</si>
  <si>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</si>
  <si>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</si>
  <si>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</si>
  <si>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</si>
  <si>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</si>
  <si>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</si>
  <si>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</si>
  <si>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</si>
  <si>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</si>
  <si>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</si>
  <si>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</si>
  <si>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</si>
  <si>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</si>
  <si>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</si>
  <si>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</si>
  <si>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</si>
  <si>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</si>
  <si>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</si>
  <si>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</si>
  <si>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</si>
  <si>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</si>
  <si>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</si>
  <si>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</si>
  <si>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</si>
  <si>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</si>
  <si>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</si>
  <si>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</si>
  <si>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</si>
  <si>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</si>
  <si>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</si>
  <si>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</si>
  <si>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</si>
  <si>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</si>
  <si>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</si>
  <si>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</si>
  <si>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</si>
  <si>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</si>
  <si>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</si>
  <si>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</si>
  <si>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</si>
  <si>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</si>
  <si>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</si>
  <si>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</si>
  <si>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</si>
  <si>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</si>
  <si>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</si>
  <si>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</si>
  <si>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</si>
  <si>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</si>
  <si>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</si>
  <si>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</si>
  <si>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</si>
  <si>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</si>
  <si>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</si>
  <si>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</si>
  <si>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</si>
  <si>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</si>
  <si>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</si>
  <si>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</si>
  <si>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</si>
  <si>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</si>
  <si>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</si>
  <si>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</si>
  <si>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</si>
  <si>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</si>
  <si>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</si>
  <si>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</si>
  <si>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</si>
  <si>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</si>
  <si>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</si>
  <si>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</si>
  <si>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</si>
  <si>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</si>
  <si>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</si>
  <si>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</si>
  <si>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</si>
  <si>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</si>
  <si>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</si>
  <si>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</si>
  <si>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</si>
  <si>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</si>
  <si>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</si>
  <si>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</si>
  <si>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</si>
  <si>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</si>
  <si>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</si>
  <si>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</si>
  <si>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</si>
  <si>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</si>
  <si>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</si>
  <si>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</si>
  <si>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</si>
  <si>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</si>
  <si>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</si>
  <si>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</si>
  <si>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</si>
  <si>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</si>
  <si>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</si>
  <si>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</si>
  <si>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</si>
  <si>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</si>
  <si>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</si>
  <si>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</si>
  <si>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</si>
  <si>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</si>
  <si>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</si>
  <si>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</si>
  <si>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</si>
  <si>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</si>
  <si>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</si>
  <si>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</si>
  <si>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</si>
  <si>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</si>
  <si>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</si>
  <si>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</si>
  <si>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</si>
  <si>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</si>
  <si>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</si>
  <si>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</si>
  <si>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</si>
  <si>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</si>
  <si>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</si>
  <si>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</si>
  <si>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</si>
  <si>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</si>
  <si>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</si>
  <si>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</si>
  <si>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</si>
  <si>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</si>
  <si>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</si>
  <si>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</si>
  <si>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</si>
  <si>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</si>
  <si>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</si>
  <si>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</si>
  <si>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</si>
  <si>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</si>
  <si>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</si>
  <si>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</si>
  <si>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</si>
  <si>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</si>
  <si>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</si>
  <si>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</si>
  <si>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</si>
  <si>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</si>
  <si>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</si>
  <si>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</si>
  <si>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</si>
  <si>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</si>
  <si>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</si>
  <si>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</si>
  <si>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</si>
  <si>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</si>
  <si>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</si>
  <si>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</si>
  <si>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</si>
  <si>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</si>
  <si>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</si>
  <si>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</si>
  <si>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</si>
  <si>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</si>
  <si>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</si>
  <si>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</si>
  <si>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</si>
  <si>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</si>
  <si>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</si>
  <si>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</si>
  <si>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</si>
  <si>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</si>
  <si>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</si>
  <si>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</si>
  <si>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</si>
  <si>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</si>
  <si>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</si>
  <si>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</si>
  <si>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</si>
  <si>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</si>
  <si>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</si>
  <si>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</si>
  <si>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</si>
  <si>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</si>
  <si>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</si>
  <si>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</si>
  <si>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</si>
  <si>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</si>
  <si>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</si>
  <si>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</si>
  <si>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</si>
  <si>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</si>
  <si>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</si>
  <si>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</si>
  <si>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</si>
  <si>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</si>
  <si>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</si>
  <si>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</si>
  <si>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</si>
  <si>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</si>
  <si>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</si>
  <si>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</si>
  <si>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</si>
  <si>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</si>
  <si>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</si>
  <si>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</si>
  <si>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</si>
  <si>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</si>
  <si>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</si>
  <si>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</si>
  <si>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</si>
  <si>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</si>
  <si>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</si>
  <si>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</si>
  <si>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</si>
  <si>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</si>
  <si>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</si>
  <si>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</si>
  <si>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</si>
  <si>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</si>
  <si>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</si>
  <si>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</si>
  <si>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</si>
  <si>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</si>
  <si>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</si>
  <si>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</si>
  <si>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</si>
  <si>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</si>
  <si>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</si>
  <si>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</si>
  <si>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</si>
  <si>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</si>
  <si>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</si>
  <si>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</si>
  <si>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</si>
  <si>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</si>
  <si>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</si>
  <si>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</si>
  <si>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</si>
  <si>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</si>
  <si>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</si>
  <si>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</si>
  <si>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</si>
  <si>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</si>
  <si>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</si>
  <si>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</si>
  <si>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</si>
  <si>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</si>
  <si>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</si>
  <si>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</si>
  <si>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</si>
  <si>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</si>
  <si>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</si>
  <si>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</si>
  <si>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</si>
  <si>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</si>
  <si>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</si>
  <si>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</si>
  <si>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</si>
  <si>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</si>
  <si>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</si>
  <si>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</si>
  <si>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</si>
  <si>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</si>
  <si>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</si>
  <si>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</si>
  <si>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</si>
  <si>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</si>
  <si>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</si>
  <si>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</si>
  <si>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</si>
  <si>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</si>
  <si>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</si>
  <si>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</si>
  <si>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</si>
  <si>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</si>
  <si>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</si>
  <si>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</si>
  <si>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</si>
  <si>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</si>
  <si>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</si>
  <si>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</si>
  <si>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</si>
  <si>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</si>
  <si>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</si>
  <si>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</si>
  <si>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</si>
  <si>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</si>
  <si>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</si>
  <si>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</si>
  <si>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</si>
  <si>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</si>
  <si>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</si>
  <si>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</si>
  <si>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</si>
  <si>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</si>
  <si>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</si>
  <si>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</si>
  <si>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</si>
  <si>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</si>
  <si>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</si>
  <si>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</si>
  <si>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</si>
  <si>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</si>
  <si>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</si>
  <si>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</si>
  <si>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</si>
  <si>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</si>
  <si>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</si>
  <si>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</si>
  <si>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</si>
  <si>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</si>
  <si>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</si>
  <si>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</si>
  <si>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</si>
  <si>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</si>
  <si>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</si>
  <si>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</si>
  <si>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</si>
  <si>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</si>
  <si>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</si>
  <si>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</si>
  <si>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</si>
  <si>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</si>
  <si>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</si>
  <si>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</si>
  <si>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</si>
  <si>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</si>
  <si>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</si>
  <si>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</si>
  <si>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</si>
  <si>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</si>
  <si>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</si>
  <si>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</si>
  <si>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</si>
  <si>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</si>
  <si>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</si>
  <si>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</si>
  <si>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</si>
  <si>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</si>
  <si>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</si>
  <si>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</si>
  <si>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</si>
  <si>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</si>
  <si>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</si>
  <si>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</si>
  <si>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</si>
  <si>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</si>
  <si>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</si>
  <si>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</si>
  <si>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</si>
  <si>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</si>
  <si>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</si>
  <si>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</si>
  <si>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</si>
  <si>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</si>
  <si>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</si>
  <si>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</si>
  <si>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</si>
  <si>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</si>
  <si>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</si>
  <si>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</si>
  <si>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</si>
  <si>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</si>
  <si>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</si>
  <si>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</si>
  <si>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</si>
  <si>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</si>
  <si>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</si>
  <si>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</si>
  <si>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</si>
  <si>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</si>
  <si>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</si>
  <si>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</si>
  <si>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</si>
  <si>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</si>
  <si>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</si>
  <si>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</si>
  <si>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</si>
  <si>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</si>
  <si>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</si>
  <si>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</si>
  <si>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</si>
  <si>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</si>
  <si>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</si>
  <si>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</si>
  <si>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</si>
  <si>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</si>
  <si>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</si>
  <si>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</si>
  <si>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</si>
  <si>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</si>
  <si>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</si>
  <si>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</si>
  <si>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</si>
  <si>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</si>
  <si>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</si>
  <si>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</si>
  <si>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</si>
  <si>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</si>
  <si>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</si>
  <si>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</si>
  <si>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</si>
  <si>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</si>
  <si>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</si>
  <si>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</si>
  <si>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</si>
  <si>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</si>
  <si>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</si>
  <si>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</si>
  <si>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</si>
  <si>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</si>
  <si>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</si>
  <si>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</si>
  <si>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</si>
  <si>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</si>
  <si>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</si>
  <si>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</si>
  <si>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</si>
  <si>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</si>
  <si>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</si>
  <si>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</si>
  <si>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</si>
  <si>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</si>
  <si>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</si>
  <si>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</si>
  <si>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</si>
  <si>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</si>
  <si>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</si>
  <si>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</si>
  <si>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</si>
  <si>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</si>
  <si>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</si>
  <si>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</si>
  <si>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</si>
  <si>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</si>
  <si>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</si>
  <si>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</si>
  <si>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</si>
  <si>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</si>
  <si>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</si>
  <si>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</si>
  <si>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</si>
  <si>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</si>
  <si>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</si>
  <si>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</si>
  <si>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</si>
  <si>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</si>
  <si>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</si>
  <si>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</si>
  <si>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</si>
  <si>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</si>
  <si>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</si>
  <si>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</si>
  <si>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</si>
  <si>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</si>
  <si>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</si>
  <si>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</si>
  <si>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</si>
  <si>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</si>
  <si>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</si>
  <si>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</si>
  <si>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</si>
  <si>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</si>
  <si>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</si>
  <si>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</si>
  <si>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</si>
  <si>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</si>
  <si>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</si>
  <si>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</si>
  <si>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</si>
  <si>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</si>
  <si>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</si>
  <si>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</si>
  <si>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</si>
  <si>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</si>
  <si>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</si>
  <si>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</si>
  <si>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</si>
  <si>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</si>
  <si>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</si>
  <si>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</si>
  <si>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</si>
  <si>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</si>
  <si>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</si>
  <si>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</si>
  <si>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</si>
  <si>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</si>
  <si>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</si>
  <si>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</si>
  <si>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</si>
  <si>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</si>
  <si>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</si>
  <si>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</si>
  <si>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</si>
  <si>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</si>
  <si>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</si>
  <si>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</si>
  <si>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</si>
  <si>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</si>
  <si>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</si>
  <si>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</si>
  <si>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</si>
  <si>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</si>
  <si>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</si>
  <si>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</si>
  <si>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</si>
  <si>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</si>
  <si>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</si>
  <si>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</si>
  <si>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</si>
  <si>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</si>
  <si>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</si>
  <si>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</si>
  <si>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</si>
  <si>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</si>
  <si>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</si>
  <si>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</si>
  <si>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</si>
  <si>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</si>
  <si>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</si>
  <si>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</si>
  <si>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</si>
  <si>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</si>
  <si>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</si>
  <si>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</si>
  <si>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</si>
  <si>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</si>
  <si>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</si>
  <si>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</si>
  <si>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</si>
  <si>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</si>
  <si>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</si>
  <si>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</si>
  <si>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</si>
  <si>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</si>
  <si>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</si>
  <si>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</si>
  <si>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</si>
  <si>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</si>
  <si>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</si>
  <si>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</si>
  <si>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</si>
  <si>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</si>
  <si>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</si>
  <si>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</si>
  <si>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</si>
  <si>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</si>
  <si>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</si>
  <si>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</si>
  <si>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</si>
  <si>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</si>
  <si>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</si>
  <si>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</si>
  <si>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</si>
  <si>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</si>
  <si>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</si>
  <si>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</si>
  <si>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</si>
  <si>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</si>
  <si>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</si>
  <si>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</si>
  <si>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</si>
  <si>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</si>
  <si>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</si>
  <si>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</si>
  <si>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</si>
  <si>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</si>
  <si>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</si>
  <si>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</si>
  <si>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</si>
  <si>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</si>
  <si>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</si>
  <si>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</si>
  <si>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</si>
  <si>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</si>
  <si>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</si>
  <si>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</si>
  <si>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</si>
  <si>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</si>
  <si>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</si>
  <si>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</si>
  <si>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</si>
  <si>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</si>
  <si>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</si>
  <si>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</si>
  <si>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</si>
  <si>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</si>
  <si>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</si>
  <si>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</si>
  <si>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</si>
  <si>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</si>
  <si>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</si>
  <si>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</si>
  <si>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</si>
  <si>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</si>
  <si>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</si>
  <si>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</si>
  <si>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</si>
  <si>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</si>
  <si>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</si>
  <si>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</si>
  <si>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</si>
  <si>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</si>
  <si>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</si>
  <si>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</si>
  <si>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</si>
  <si>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</si>
  <si>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</si>
  <si>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</si>
  <si>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</si>
  <si>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</si>
  <si>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</si>
  <si>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</si>
  <si>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</si>
  <si>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</si>
  <si>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</si>
  <si>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</si>
  <si>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</si>
  <si>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</si>
  <si>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</si>
  <si>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</si>
  <si>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</si>
  <si>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</si>
  <si>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</si>
  <si>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</si>
  <si>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</si>
  <si>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</si>
  <si>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</si>
  <si>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</si>
  <si>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</si>
  <si>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</si>
  <si>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</si>
  <si>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</si>
  <si>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</si>
  <si>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</si>
  <si>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</si>
  <si>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</si>
  <si>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</si>
  <si>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</si>
  <si>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</si>
  <si>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</si>
  <si>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</si>
  <si>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</si>
  <si>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</si>
  <si>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</si>
  <si>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</si>
  <si>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</si>
  <si>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</si>
  <si>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</si>
  <si>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</si>
  <si>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</si>
  <si>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</si>
  <si>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</si>
  <si>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</si>
  <si>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</si>
  <si>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</si>
  <si>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</si>
  <si>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</si>
  <si>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</si>
  <si>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</si>
  <si>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</si>
  <si>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</si>
  <si>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</si>
  <si>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</si>
  <si>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</si>
  <si>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</si>
  <si>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</si>
  <si>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</si>
  <si>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</si>
  <si>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</si>
  <si>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</si>
  <si>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</si>
  <si>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</si>
  <si>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</si>
  <si>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</si>
  <si>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</si>
  <si>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</si>
  <si>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</si>
  <si>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</si>
  <si>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</si>
  <si>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</si>
  <si>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</si>
  <si>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</si>
  <si>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</si>
  <si>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</si>
  <si>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</si>
  <si>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</si>
  <si>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</si>
  <si>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</si>
  <si>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</si>
  <si>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</si>
  <si>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</si>
  <si>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</si>
  <si>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</si>
  <si>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</si>
  <si>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</si>
  <si>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</si>
  <si>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</si>
  <si>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</si>
  <si>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</si>
  <si>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</si>
  <si>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</si>
  <si>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</si>
  <si>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</si>
  <si>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</si>
  <si>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</si>
  <si>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</si>
  <si>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</si>
  <si>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</si>
  <si>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</si>
  <si>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</si>
  <si>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</si>
  <si>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</si>
  <si>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</si>
  <si>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</si>
  <si>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</si>
  <si>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</si>
  <si>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</si>
  <si>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</si>
  <si>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</si>
  <si>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</si>
  <si>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</si>
  <si>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</si>
  <si>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</si>
  <si>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</si>
  <si>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</si>
  <si>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</si>
  <si>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</si>
  <si>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</si>
  <si>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</si>
  <si>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</si>
  <si>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</si>
  <si>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</si>
  <si>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</si>
  <si>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</si>
  <si>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</si>
  <si>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</si>
  <si>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</si>
  <si>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</si>
  <si>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</si>
  <si>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</si>
  <si>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</si>
  <si>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</si>
  <si>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</si>
  <si>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</si>
  <si>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</si>
  <si>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</si>
  <si>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</si>
  <si>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</si>
  <si>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</si>
  <si>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</si>
  <si>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</si>
  <si>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</si>
  <si>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</si>
  <si>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</si>
  <si>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</si>
  <si>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</si>
  <si>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</si>
  <si>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</si>
  <si>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</si>
  <si>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</si>
  <si>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</si>
  <si>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</si>
  <si>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</si>
  <si>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</si>
  <si>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</si>
  <si>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</si>
  <si>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</si>
  <si>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</si>
  <si>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</si>
  <si>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</si>
  <si>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</si>
  <si>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</si>
  <si>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</si>
  <si>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</si>
  <si>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</si>
  <si>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</si>
  <si>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</si>
  <si>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</si>
  <si>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</si>
  <si>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</si>
  <si>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</si>
  <si>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</si>
  <si>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</si>
  <si>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</si>
  <si>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</si>
  <si>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</si>
  <si>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</si>
  <si>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</si>
  <si>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</si>
  <si>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</si>
  <si>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</si>
  <si>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</si>
  <si>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</si>
  <si>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</si>
  <si>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</si>
  <si>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</si>
  <si>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</si>
  <si>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</si>
  <si>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</si>
  <si>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</si>
  <si>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</si>
  <si>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</si>
  <si>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</si>
  <si>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</si>
  <si>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</si>
  <si>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</si>
  <si>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</si>
  <si>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</si>
  <si>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</si>
  <si>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</si>
  <si>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</si>
  <si>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</si>
  <si>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</si>
  <si>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</si>
  <si>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</si>
  <si>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</si>
  <si>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</si>
  <si>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</si>
  <si>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</si>
  <si>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</si>
  <si>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</si>
  <si>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</si>
  <si>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</si>
  <si>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</si>
  <si>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</si>
  <si>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</si>
  <si>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</si>
  <si>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</si>
  <si>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</si>
  <si>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</si>
  <si>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</si>
  <si>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</si>
  <si>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</si>
  <si>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</si>
  <si>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</si>
  <si>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</si>
  <si>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</si>
  <si>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</si>
  <si>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</si>
  <si>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</si>
  <si>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</si>
  <si>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</si>
  <si>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</si>
  <si>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</si>
  <si>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</si>
  <si>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</si>
  <si>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</si>
  <si>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</si>
  <si>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</si>
  <si>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</si>
  <si>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</si>
  <si>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</si>
  <si>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</si>
  <si>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</si>
  <si>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</si>
  <si>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</si>
  <si>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</si>
  <si>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</si>
  <si>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</si>
  <si>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</si>
  <si>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</si>
  <si>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</si>
  <si>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</si>
  <si>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</si>
  <si>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</si>
  <si>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</si>
  <si>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</si>
  <si>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</si>
  <si>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</si>
  <si>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</si>
  <si>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</si>
  <si>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</si>
  <si>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</si>
  <si>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</si>
  <si>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</si>
  <si>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</si>
  <si>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</si>
  <si>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</si>
  <si>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</si>
  <si>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</si>
  <si>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</si>
  <si>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</si>
  <si>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</si>
  <si>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</si>
  <si>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</si>
  <si>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</si>
  <si>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</si>
  <si>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</si>
  <si>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</si>
  <si>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</si>
  <si>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</si>
  <si>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</si>
  <si>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</si>
  <si>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</si>
  <si>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</si>
  <si>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</si>
  <si>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</si>
  <si>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</si>
  <si>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</si>
  <si>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</si>
  <si>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</si>
  <si>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</si>
  <si>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</si>
  <si>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</si>
  <si>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</si>
  <si>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</si>
  <si>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</si>
  <si>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</si>
  <si>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</si>
  <si>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</si>
  <si>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</si>
  <si>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</si>
  <si>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</si>
  <si>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</si>
  <si>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</si>
  <si>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</si>
  <si>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</si>
  <si>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</si>
  <si>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</si>
  <si>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</si>
  <si>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</si>
  <si>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</si>
  <si>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</si>
  <si>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</si>
  <si>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</si>
  <si>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</si>
  <si>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</si>
  <si>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</si>
  <si>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</si>
  <si>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</si>
  <si>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</si>
  <si>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</si>
  <si>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</si>
  <si>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</si>
  <si>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</si>
  <si>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</si>
  <si>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</si>
  <si>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</si>
  <si>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</si>
  <si>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</si>
  <si>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</si>
  <si>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</si>
  <si>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</si>
  <si>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</si>
  <si>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</si>
  <si>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</si>
  <si>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</si>
  <si>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</si>
  <si>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</si>
  <si>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</si>
  <si>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</si>
  <si>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</si>
  <si>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</si>
  <si>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</si>
  <si>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</si>
  <si>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</si>
  <si>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</si>
  <si>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</si>
  <si>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</si>
  <si>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</si>
  <si>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</si>
  <si>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</si>
  <si>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</si>
  <si>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</si>
  <si>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</si>
  <si>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</si>
  <si>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</si>
  <si>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</si>
  <si>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</si>
  <si>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</si>
  <si>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</si>
  <si>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</si>
  <si>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</si>
  <si>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</si>
  <si>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</si>
  <si>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</si>
  <si>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</si>
  <si>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</si>
  <si>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</si>
  <si>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</si>
  <si>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</si>
  <si>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</si>
  <si>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</si>
  <si>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</si>
  <si>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</si>
  <si>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</si>
  <si>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</si>
  <si>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</si>
  <si>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</si>
  <si>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</si>
  <si>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</si>
  <si>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</si>
  <si>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</si>
  <si>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</si>
  <si>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</si>
  <si>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</si>
  <si>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</si>
  <si>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</si>
  <si>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</si>
  <si>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</si>
  <si>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</si>
  <si>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</si>
  <si>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</si>
  <si>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</si>
  <si>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</si>
  <si>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</si>
  <si>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</si>
  <si>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</si>
  <si>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</si>
  <si>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</si>
  <si>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</si>
  <si>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</si>
  <si>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</si>
  <si>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</si>
  <si>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</si>
  <si>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</si>
  <si>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</si>
  <si>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</si>
  <si>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</si>
  <si>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</si>
  <si>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</si>
  <si>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</si>
  <si>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</si>
  <si>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</si>
  <si>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</si>
  <si>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</si>
  <si>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</si>
  <si>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</si>
  <si>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</si>
  <si>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</si>
  <si>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</si>
  <si>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</si>
  <si>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</si>
  <si>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</si>
  <si>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</si>
  <si>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</si>
  <si>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</si>
  <si>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</si>
  <si>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</si>
  <si>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</si>
  <si>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</si>
  <si>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</si>
  <si>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</si>
  <si>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</si>
  <si>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</si>
  <si>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</si>
  <si>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</si>
  <si>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</si>
  <si>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</si>
  <si>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</si>
  <si>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</si>
  <si>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</si>
  <si>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</si>
  <si>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</si>
  <si>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</si>
  <si>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</si>
  <si>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</si>
  <si>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</si>
  <si>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</si>
  <si>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</si>
  <si>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</si>
  <si>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</si>
  <si>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</si>
  <si>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</si>
  <si>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</si>
  <si>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</si>
  <si>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</si>
  <si>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</si>
  <si>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</si>
  <si>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</si>
  <si>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</si>
  <si>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</si>
  <si>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</si>
  <si>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</si>
  <si>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</si>
  <si>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</si>
  <si>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</si>
  <si>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</si>
  <si>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</si>
  <si>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</si>
  <si>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</si>
  <si>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</si>
  <si>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</si>
  <si>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</si>
  <si>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</si>
  <si>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</si>
  <si>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</si>
  <si>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</si>
  <si>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</si>
  <si>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</si>
  <si>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</si>
  <si>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</si>
  <si>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</si>
  <si>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</si>
  <si>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</si>
  <si>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</si>
  <si>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</si>
  <si>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</si>
  <si>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</si>
  <si>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</si>
  <si>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</si>
  <si>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</si>
  <si>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</si>
  <si>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</si>
  <si>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</si>
  <si>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</si>
  <si>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</si>
  <si>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</si>
  <si>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</si>
  <si>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</si>
  <si>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</si>
  <si>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</si>
  <si>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</si>
  <si>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</si>
  <si>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</si>
  <si>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</si>
  <si>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</si>
  <si>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</si>
  <si>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</si>
  <si>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</si>
  <si>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</si>
  <si>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</si>
  <si>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</si>
  <si>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</si>
  <si>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</si>
  <si>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</si>
  <si>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</si>
  <si>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</si>
  <si>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</si>
  <si>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</si>
  <si>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</si>
  <si>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</si>
  <si>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</si>
  <si>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</si>
  <si>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</si>
  <si>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</si>
  <si>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</si>
  <si>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</si>
  <si>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</si>
  <si>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</si>
  <si>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</si>
  <si>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</si>
  <si>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</si>
  <si>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</si>
  <si>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</si>
  <si>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</si>
  <si>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</si>
  <si>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</si>
  <si>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</si>
  <si>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</si>
  <si>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</si>
  <si>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</si>
  <si>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</si>
  <si>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</si>
  <si>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</si>
  <si>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</si>
  <si>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</si>
  <si>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</si>
  <si>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</si>
  <si>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</si>
  <si>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</si>
  <si>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</si>
  <si>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</si>
  <si>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</si>
  <si>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</si>
  <si>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</si>
  <si>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</si>
  <si>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</si>
  <si>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</si>
  <si>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</si>
  <si>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</si>
  <si>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</si>
  <si>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</si>
  <si>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</si>
  <si>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</si>
  <si>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</si>
  <si>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</si>
  <si>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</si>
  <si>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</si>
  <si>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</si>
  <si>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</si>
  <si>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</si>
  <si>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</si>
  <si>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</si>
  <si>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</si>
  <si>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</si>
  <si>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</si>
  <si>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</si>
  <si>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</si>
  <si>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</si>
  <si>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</si>
  <si>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</si>
  <si>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</si>
  <si>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</si>
  <si>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</si>
  <si>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</si>
  <si>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</si>
  <si>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</si>
  <si>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</si>
  <si>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</si>
  <si>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</si>
  <si>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</si>
  <si>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</si>
  <si>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</si>
  <si>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</si>
  <si>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</si>
  <si>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</si>
  <si>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</si>
  <si>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</si>
  <si>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</si>
  <si>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</si>
  <si>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</si>
  <si>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</si>
  <si>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</si>
  <si>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</si>
  <si>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</si>
  <si>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</si>
  <si>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</si>
  <si>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</si>
  <si>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</si>
  <si>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</si>
  <si>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</si>
  <si>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</si>
  <si>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</si>
  <si>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</si>
  <si>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</si>
  <si>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</si>
  <si>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</si>
  <si>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</si>
  <si>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</si>
  <si>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</si>
  <si>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</si>
  <si>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</si>
  <si>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</si>
  <si>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</si>
  <si>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</si>
  <si>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</si>
  <si>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</si>
  <si>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</si>
  <si>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</si>
  <si>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</si>
  <si>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</si>
  <si>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</si>
  <si>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</si>
  <si>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</si>
  <si>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</si>
  <si>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</si>
  <si>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</si>
  <si>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</si>
  <si>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</si>
  <si>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</si>
  <si>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</si>
  <si>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</si>
  <si>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</si>
  <si>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</si>
  <si>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</si>
  <si>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</si>
  <si>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</si>
  <si>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</si>
  <si>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</si>
  <si>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</si>
  <si>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</si>
  <si>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</si>
  <si>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</si>
  <si>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</si>
  <si>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</si>
  <si>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</si>
  <si>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</si>
  <si>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</si>
  <si>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</si>
  <si>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</si>
  <si>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</si>
  <si>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</si>
  <si>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</si>
  <si>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</si>
  <si>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</si>
  <si>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</si>
  <si>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</si>
  <si>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</si>
  <si>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</si>
  <si>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</si>
  <si>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</si>
  <si>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</si>
  <si>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</si>
  <si>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</si>
  <si>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</si>
  <si>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</si>
  <si>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</si>
  <si>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</si>
  <si>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</si>
  <si>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</si>
  <si>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</si>
  <si>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</si>
  <si>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</si>
  <si>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</si>
  <si>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</si>
  <si>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</si>
  <si>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</si>
  <si>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</si>
  <si>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</si>
  <si>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</si>
  <si>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</si>
  <si>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</si>
  <si>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</si>
  <si>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</si>
  <si>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</si>
  <si>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</si>
  <si>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</si>
  <si>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</si>
  <si>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</si>
  <si>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</si>
  <si>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</si>
  <si>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</si>
  <si>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</si>
  <si>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</si>
  <si>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</si>
  <si>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</si>
  <si>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</si>
  <si>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</si>
  <si>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</si>
  <si>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</si>
  <si>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</si>
  <si>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</si>
  <si>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</si>
  <si>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</si>
  <si>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</si>
  <si>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</si>
  <si>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</si>
  <si>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</si>
  <si>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</si>
  <si>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</si>
  <si>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</si>
  <si>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</si>
  <si>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</si>
  <si>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</si>
  <si>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</si>
  <si>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</si>
  <si>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</si>
  <si>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</si>
  <si>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</si>
  <si>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</si>
  <si>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</si>
  <si>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</si>
  <si>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</si>
  <si>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</si>
  <si>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</si>
  <si>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</si>
  <si>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</si>
  <si>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</si>
  <si>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</si>
  <si>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</si>
  <si>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</si>
  <si>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</si>
  <si>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</si>
  <si>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</si>
  <si>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</si>
  <si>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</si>
  <si>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</si>
  <si>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</si>
  <si>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</si>
  <si>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</si>
  <si>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</si>
  <si>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</si>
  <si>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</si>
  <si>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</si>
  <si>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</si>
  <si>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</si>
  <si>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</si>
  <si>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</si>
  <si>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</si>
  <si>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</si>
  <si>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</si>
  <si>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</si>
  <si>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</si>
  <si>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</si>
  <si>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</si>
  <si>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</si>
  <si>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</si>
  <si>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</si>
  <si>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</si>
  <si>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</si>
  <si>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</si>
  <si>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</si>
  <si>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</si>
  <si>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</si>
  <si>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</si>
  <si>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</si>
  <si>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</si>
  <si>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</si>
  <si>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</si>
  <si>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</si>
  <si>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</si>
  <si>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</si>
  <si>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</si>
  <si>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</si>
  <si>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</si>
  <si>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</si>
  <si>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</si>
  <si>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</si>
  <si>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</si>
  <si>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</si>
  <si>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</si>
  <si>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</si>
  <si>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</si>
  <si>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</si>
  <si>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</si>
  <si>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</si>
  <si>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</si>
  <si>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</si>
  <si>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</si>
  <si>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</si>
  <si>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</si>
  <si>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</si>
  <si>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</si>
  <si>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</si>
  <si>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</si>
  <si>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</si>
  <si>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</si>
  <si>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</si>
  <si>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</si>
  <si>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</si>
  <si>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</si>
  <si>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</si>
  <si>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</si>
  <si>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</si>
  <si>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</si>
  <si>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</si>
  <si>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</si>
  <si>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</si>
  <si>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</si>
  <si>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</si>
  <si>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</si>
  <si>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</si>
  <si>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</si>
  <si>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</si>
  <si>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</si>
  <si>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</si>
  <si>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</si>
  <si>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</si>
  <si>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</si>
  <si>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</si>
  <si>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</si>
  <si>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</si>
  <si>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</si>
  <si>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</si>
  <si>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</si>
  <si>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</si>
  <si>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</si>
  <si>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</si>
  <si>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</si>
  <si>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</si>
  <si>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</si>
  <si>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</si>
  <si>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</si>
  <si>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</si>
  <si>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</si>
  <si>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</si>
  <si>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</si>
  <si>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</si>
  <si>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</si>
  <si>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</si>
  <si>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</si>
  <si>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</si>
  <si>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</si>
  <si>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</si>
  <si>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</si>
  <si>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</si>
  <si>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</si>
  <si>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</si>
  <si>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</si>
  <si>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</si>
  <si>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</si>
  <si>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</si>
  <si>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</si>
  <si>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</si>
  <si>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</si>
  <si>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</si>
  <si>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</si>
  <si>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</si>
  <si>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</si>
  <si>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</si>
  <si>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</si>
  <si>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</si>
  <si>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</si>
  <si>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</si>
  <si>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</si>
  <si>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</si>
  <si>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</si>
  <si>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</si>
  <si>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</si>
  <si>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</si>
  <si>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</si>
  <si>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</si>
  <si>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</si>
  <si>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</si>
  <si>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</si>
  <si>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</si>
  <si>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</si>
  <si>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</si>
  <si>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</si>
  <si>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</si>
  <si>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</si>
  <si>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</si>
  <si>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</si>
  <si>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</si>
  <si>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</si>
  <si>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</si>
  <si>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</si>
  <si>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</si>
  <si>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</si>
  <si>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</si>
  <si>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</si>
  <si>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</si>
  <si>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</si>
  <si>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</si>
  <si>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</si>
  <si>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</si>
  <si>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</si>
  <si>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</si>
  <si>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</si>
  <si>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</si>
  <si>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</si>
  <si>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</si>
  <si>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</si>
  <si>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</si>
  <si>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</si>
  <si>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</si>
  <si>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</si>
  <si>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</si>
  <si>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</si>
  <si>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</si>
  <si>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</si>
  <si>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</si>
  <si>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</si>
  <si>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</si>
  <si>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</si>
  <si>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</si>
  <si>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</si>
  <si>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</si>
  <si>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</si>
  <si>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</si>
  <si>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</si>
  <si>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</si>
  <si>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</si>
  <si>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</si>
  <si>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</si>
  <si>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</si>
  <si>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</si>
  <si>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</si>
  <si>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</si>
  <si>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</si>
  <si>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</si>
  <si>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</si>
  <si>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</si>
  <si>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</si>
  <si>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</si>
  <si>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</si>
  <si>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</si>
  <si>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</si>
  <si>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</si>
  <si>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</si>
  <si>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</si>
  <si>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</si>
  <si>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</si>
  <si>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</si>
  <si>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</si>
  <si>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</si>
  <si>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</si>
  <si>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</si>
  <si>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</si>
  <si>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</si>
  <si>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</si>
  <si>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</si>
  <si>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</si>
  <si>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</si>
  <si>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</si>
  <si>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</si>
  <si>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</si>
  <si>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</si>
  <si>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</si>
  <si>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</si>
  <si>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</si>
  <si>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</si>
  <si>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</si>
  <si>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</si>
  <si>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</si>
  <si>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</si>
  <si>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</si>
  <si>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</si>
  <si>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</si>
  <si>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</si>
  <si>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</si>
  <si>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</si>
  <si>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</si>
  <si>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</si>
  <si>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</si>
  <si>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</si>
  <si>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</si>
  <si>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</si>
  <si>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</si>
  <si>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</si>
  <si>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</si>
  <si>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</si>
  <si>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</si>
  <si>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</si>
  <si>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</si>
  <si>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</si>
  <si>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</si>
  <si>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</si>
  <si>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</si>
  <si>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</si>
  <si>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</si>
  <si>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</si>
  <si>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</si>
  <si>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</si>
  <si>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</si>
  <si>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</si>
  <si>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</si>
  <si>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</si>
  <si>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</si>
  <si>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</si>
  <si>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</si>
  <si>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</si>
  <si>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</si>
  <si>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</si>
  <si>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</si>
  <si>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</si>
  <si>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</si>
  <si>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</si>
  <si>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</si>
  <si>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</si>
  <si>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</si>
  <si>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</si>
  <si>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</si>
  <si>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</si>
  <si>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</si>
  <si>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</si>
  <si>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</si>
  <si>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</si>
  <si>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</si>
  <si>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</si>
  <si>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</si>
  <si>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</si>
  <si>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</si>
  <si>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</si>
  <si>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</si>
  <si>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</si>
  <si>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</si>
  <si>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</si>
  <si>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</si>
  <si>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</si>
  <si>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</si>
  <si>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</si>
  <si>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</si>
  <si>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</si>
  <si>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</si>
  <si>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</si>
  <si>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</si>
  <si>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</si>
  <si>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</si>
  <si>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</si>
  <si>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</si>
  <si>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</si>
  <si>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</si>
  <si>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</si>
  <si>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</si>
  <si>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</si>
  <si>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</si>
  <si>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</si>
  <si>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</si>
  <si>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</si>
  <si>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</si>
  <si>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</si>
  <si>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</si>
  <si>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</si>
  <si>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</si>
  <si>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</si>
  <si>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</si>
  <si>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</si>
  <si>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</si>
  <si>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</si>
  <si>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</si>
  <si>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</si>
  <si>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</si>
  <si>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</si>
  <si>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</si>
  <si>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</si>
  <si>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</si>
  <si>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</si>
  <si>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</si>
  <si>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</si>
  <si>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</si>
  <si>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</si>
  <si>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</si>
  <si>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</si>
  <si>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</si>
  <si>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</si>
  <si>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</si>
  <si>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</si>
  <si>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</si>
  <si>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</si>
  <si>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</si>
  <si>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</si>
  <si>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</si>
  <si>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</si>
  <si>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</si>
  <si>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</si>
  <si>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</si>
  <si>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</si>
  <si>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</si>
  <si>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</si>
  <si>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</si>
  <si>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</si>
  <si>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</si>
  <si>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</si>
  <si>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</si>
  <si>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</si>
  <si>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</si>
  <si>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</si>
  <si>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</si>
  <si>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</si>
  <si>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</si>
  <si>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</si>
  <si>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</si>
  <si>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</si>
  <si>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</si>
  <si>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</si>
  <si>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</si>
  <si>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</si>
  <si>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</si>
  <si>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</si>
  <si>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</si>
  <si>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</si>
  <si>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</si>
  <si>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</si>
  <si>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</si>
  <si>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</si>
  <si>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</si>
  <si>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</si>
  <si>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</si>
  <si>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</si>
  <si>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</si>
  <si>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</si>
  <si>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</si>
  <si>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</si>
  <si>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</si>
  <si>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</si>
  <si>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</si>
  <si>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</si>
  <si>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</si>
  <si>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</si>
  <si>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</si>
  <si>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</si>
  <si>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</si>
  <si>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</si>
  <si>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</si>
  <si>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</si>
  <si>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</si>
  <si>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</si>
  <si>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</si>
  <si>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</si>
  <si>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</si>
  <si>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</si>
  <si>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</si>
  <si>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</si>
  <si>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</si>
  <si>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</si>
  <si>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</si>
  <si>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</si>
  <si>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</si>
  <si>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</si>
  <si>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</si>
  <si>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</si>
  <si>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</si>
  <si>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</si>
  <si>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</si>
  <si>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</si>
  <si>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</si>
  <si>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</si>
  <si>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</si>
  <si>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</si>
  <si>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</si>
  <si>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</si>
  <si>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</si>
  <si>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</si>
  <si>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</si>
  <si>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</si>
  <si>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</si>
  <si>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</si>
  <si>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</si>
  <si>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</si>
  <si>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</si>
  <si>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</si>
  <si>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</si>
  <si>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</si>
  <si>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</si>
  <si>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</si>
  <si>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</si>
  <si>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</si>
  <si>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</si>
  <si>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</si>
  <si>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</si>
  <si>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</si>
  <si>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</si>
  <si>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</si>
  <si>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</si>
  <si>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</si>
  <si>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</si>
  <si>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</si>
  <si>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</si>
  <si>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</si>
  <si>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</si>
  <si>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</si>
  <si>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</si>
  <si>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</si>
  <si>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</si>
  <si>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</si>
  <si>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</si>
  <si>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</si>
  <si>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</si>
  <si>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</si>
  <si>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</si>
  <si>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</si>
  <si>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</si>
  <si>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</si>
  <si>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</si>
  <si>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</si>
  <si>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</si>
  <si>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</si>
  <si>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</si>
  <si>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</si>
  <si>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</si>
  <si>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</si>
  <si>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</si>
  <si>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</si>
  <si>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</si>
  <si>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</si>
  <si>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</si>
  <si>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</si>
  <si>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</si>
  <si>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</si>
  <si>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</si>
  <si>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</si>
  <si>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</si>
  <si>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</si>
  <si>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</si>
  <si>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</si>
  <si>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</si>
  <si>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</si>
  <si>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</si>
  <si>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</si>
  <si>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</si>
  <si>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</si>
  <si>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</si>
  <si>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</si>
  <si>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</si>
  <si>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</si>
  <si>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</si>
  <si>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</si>
  <si>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</si>
  <si>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</si>
  <si>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</si>
  <si>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</si>
  <si>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</si>
  <si>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</si>
  <si>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</si>
  <si>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</si>
  <si>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</si>
  <si>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</si>
  <si>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</si>
  <si>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</si>
  <si>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</si>
  <si>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</si>
  <si>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</si>
  <si>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</si>
  <si>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</si>
  <si>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</si>
  <si>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</si>
  <si>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</si>
  <si>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</si>
  <si>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</si>
  <si>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</si>
  <si>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</si>
  <si>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</si>
  <si>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</si>
  <si>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</si>
  <si>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</si>
  <si>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</si>
  <si>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</si>
  <si>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</si>
  <si>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</si>
  <si>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</si>
  <si>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</si>
  <si>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</si>
  <si>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</si>
  <si>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</si>
  <si>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</si>
  <si>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</si>
  <si>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</si>
  <si>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</si>
  <si>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</si>
  <si>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</si>
  <si>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</si>
  <si>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</si>
  <si>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</si>
  <si>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</si>
  <si>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</si>
  <si>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</si>
  <si>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</si>
  <si>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</si>
  <si>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</si>
  <si>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</si>
  <si>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</si>
  <si>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</si>
  <si>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</si>
  <si>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</si>
  <si>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</si>
  <si>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</si>
  <si>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</si>
  <si>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</si>
  <si>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</si>
  <si>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</si>
  <si>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</si>
  <si>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</si>
  <si>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</si>
  <si>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</si>
  <si>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</si>
  <si>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</si>
  <si>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</si>
  <si>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</si>
  <si>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</si>
  <si>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</si>
  <si>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</si>
  <si>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</si>
  <si>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</si>
  <si>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</si>
  <si>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</si>
  <si>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</si>
  <si>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</si>
  <si>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</si>
  <si>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</si>
  <si>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</si>
  <si>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</si>
  <si>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</si>
  <si>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</si>
  <si>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</si>
  <si>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</si>
  <si>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</si>
  <si>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</si>
  <si>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</si>
  <si>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</si>
  <si>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</si>
  <si>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</si>
  <si>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</si>
  <si>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</si>
  <si>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</si>
  <si>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</si>
  <si>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</si>
  <si>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</si>
  <si>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</si>
  <si>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</si>
  <si>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</si>
  <si>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</si>
  <si>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</si>
  <si>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</si>
  <si>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</si>
  <si>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</si>
  <si>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</si>
  <si>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</si>
  <si>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</si>
  <si>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</si>
  <si>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</si>
  <si>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</si>
  <si>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</si>
  <si>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</si>
  <si>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</si>
  <si>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</si>
  <si>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</si>
  <si>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</si>
  <si>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</si>
  <si>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</si>
  <si>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</si>
  <si>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</si>
  <si>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</si>
  <si>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</si>
  <si>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</si>
  <si>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</si>
  <si>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</si>
  <si>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</si>
  <si>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</si>
  <si>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</si>
  <si>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</si>
  <si>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</si>
  <si>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</si>
  <si>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</si>
  <si>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</si>
  <si>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</si>
  <si>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</si>
  <si>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</si>
  <si>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</si>
  <si>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</si>
  <si>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</si>
  <si>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</si>
  <si>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</si>
  <si>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</si>
  <si>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</si>
  <si>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</si>
  <si>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</si>
  <si>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</si>
  <si>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</si>
  <si>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</si>
  <si>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</si>
  <si>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</si>
  <si>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</si>
  <si>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</si>
  <si>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</si>
  <si>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</si>
  <si>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</si>
  <si>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</si>
  <si>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</si>
  <si>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</si>
  <si>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</si>
  <si>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</si>
  <si>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</si>
  <si>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</si>
  <si>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</si>
  <si>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</si>
  <si>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</si>
  <si>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</si>
  <si>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</si>
  <si>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</si>
  <si>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</si>
  <si>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</si>
  <si>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</si>
  <si>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</si>
  <si>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</si>
  <si>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</si>
  <si>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</si>
  <si>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</si>
  <si>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</si>
  <si>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</si>
  <si>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</si>
  <si>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</si>
  <si>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</si>
  <si>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</si>
  <si>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</si>
  <si>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</si>
  <si>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</si>
  <si>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</si>
  <si>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</si>
  <si>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</si>
  <si>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</si>
  <si>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</si>
  <si>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</si>
  <si>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</si>
  <si>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</si>
  <si>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</si>
  <si>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</si>
  <si>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</si>
  <si>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</si>
  <si>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</si>
  <si>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</si>
  <si>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</si>
  <si>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</si>
  <si>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</si>
  <si>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</si>
  <si>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</si>
  <si>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</si>
  <si>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</si>
  <si>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</si>
  <si>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</si>
  <si>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</si>
  <si>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</si>
  <si>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</si>
  <si>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</si>
  <si>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</si>
  <si>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</si>
  <si>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</si>
  <si>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</si>
  <si>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</si>
  <si>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</si>
  <si>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</si>
  <si>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</si>
  <si>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</si>
  <si>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</si>
  <si>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</si>
  <si>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</si>
  <si>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</si>
  <si>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</si>
  <si>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</si>
  <si>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</si>
  <si>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</si>
  <si>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</si>
  <si>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</si>
  <si>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</si>
  <si>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</si>
  <si>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</si>
  <si>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</si>
  <si>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</si>
  <si>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</si>
  <si>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</si>
  <si>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</si>
  <si>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</si>
  <si>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</si>
  <si>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</si>
  <si>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</si>
  <si>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</si>
  <si>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</si>
  <si>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</si>
  <si>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</si>
  <si>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</si>
  <si>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</si>
  <si>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</si>
  <si>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</si>
  <si>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</si>
  <si>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</si>
  <si>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</si>
  <si>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</si>
  <si>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</si>
  <si>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</si>
  <si>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</si>
  <si>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</si>
  <si>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</si>
  <si>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</si>
  <si>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</si>
  <si>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</si>
  <si>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</si>
  <si>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</si>
  <si>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</si>
  <si>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</si>
  <si>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</si>
  <si>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</si>
  <si>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</si>
  <si>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</si>
  <si>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</si>
  <si>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</si>
  <si>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</si>
  <si>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</si>
  <si>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</si>
  <si>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</si>
  <si>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</si>
  <si>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</si>
  <si>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</si>
  <si>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</si>
  <si>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</si>
  <si>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</si>
  <si>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</si>
  <si>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</si>
  <si>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</si>
  <si>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</si>
  <si>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</si>
  <si>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</si>
  <si>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</si>
  <si>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</si>
  <si>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</si>
  <si>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</si>
  <si>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</si>
  <si>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</si>
  <si>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</si>
  <si>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</si>
  <si>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</si>
  <si>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</si>
  <si>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</si>
  <si>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</si>
  <si>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</si>
  <si>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</si>
  <si>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</si>
  <si>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</si>
  <si>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</si>
  <si>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</si>
  <si>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</si>
  <si>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</si>
  <si>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</si>
  <si>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</si>
  <si>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</si>
  <si>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</si>
  <si>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</si>
  <si>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</si>
  <si>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</si>
  <si>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</si>
  <si>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</si>
  <si>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</si>
  <si>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</si>
  <si>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</si>
  <si>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</si>
  <si>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</si>
  <si>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</si>
  <si>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</si>
  <si>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</si>
  <si>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</si>
  <si>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</si>
  <si>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</si>
  <si>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</si>
  <si>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</si>
  <si>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</si>
  <si>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</si>
  <si>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</si>
  <si>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</si>
  <si>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</si>
  <si>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</si>
  <si>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</si>
  <si>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</si>
  <si>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</si>
  <si>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</si>
  <si>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</si>
  <si>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</si>
  <si>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</si>
  <si>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</si>
  <si>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</si>
  <si>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</si>
  <si>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</si>
  <si>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</si>
  <si>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</si>
  <si>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</si>
  <si>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</si>
  <si>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</si>
  <si>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</si>
  <si>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</si>
  <si>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</si>
  <si>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</si>
  <si>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</si>
  <si>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</si>
  <si>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</si>
  <si>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</si>
  <si>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</si>
  <si>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</si>
  <si>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</si>
  <si>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</si>
  <si>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</si>
  <si>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</si>
  <si>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</si>
  <si>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</si>
  <si>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</si>
  <si>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</si>
  <si>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</si>
  <si>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</si>
  <si>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</si>
  <si>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</si>
  <si>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</si>
  <si>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</si>
  <si>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</si>
  <si>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</si>
  <si>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</si>
  <si>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</si>
  <si>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</si>
  <si>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</si>
  <si>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</si>
  <si>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</si>
  <si>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</si>
  <si>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</si>
  <si>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</si>
  <si>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</si>
  <si>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</si>
  <si>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</si>
  <si>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</si>
  <si>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</si>
  <si>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</si>
  <si>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</si>
  <si>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</si>
  <si>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</si>
  <si>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</si>
  <si>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</si>
  <si>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</si>
  <si>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</si>
  <si>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</si>
  <si>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</si>
  <si>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</si>
  <si>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</si>
  <si>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</si>
  <si>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</si>
  <si>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</si>
  <si>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</si>
  <si>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</si>
  <si>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</si>
  <si>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</si>
  <si>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</si>
  <si>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</si>
  <si>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</si>
  <si>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</si>
  <si>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</si>
  <si>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</si>
  <si>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</si>
  <si>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</si>
  <si>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</si>
  <si>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</si>
  <si>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</si>
  <si>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</si>
  <si>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</si>
  <si>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</si>
  <si>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</si>
  <si>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</si>
  <si>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</si>
  <si>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</si>
  <si>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</si>
  <si>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</si>
  <si>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</si>
  <si>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</si>
  <si>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</si>
  <si>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</si>
  <si>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</si>
  <si>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</si>
  <si>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</si>
  <si>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</si>
  <si>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</si>
  <si>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</si>
  <si>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</si>
  <si>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</si>
  <si>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</si>
  <si>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</si>
  <si>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</si>
  <si>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</si>
  <si>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</si>
  <si>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</si>
  <si>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</si>
  <si>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</si>
  <si>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</si>
  <si>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</si>
  <si>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</si>
  <si>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</si>
  <si>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</si>
  <si>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</si>
  <si>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</si>
  <si>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</si>
  <si>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</si>
  <si>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</si>
  <si>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</si>
  <si>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</si>
  <si>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</si>
  <si>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</si>
  <si>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</si>
  <si>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</si>
  <si>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</si>
  <si>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</si>
  <si>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</si>
  <si>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</si>
  <si>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</si>
  <si>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</si>
  <si>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</si>
  <si>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</si>
  <si>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</si>
  <si>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</si>
  <si>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</si>
  <si>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</si>
  <si>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</si>
  <si>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</si>
  <si>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</si>
  <si>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</si>
  <si>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</si>
  <si>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</si>
  <si>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</si>
  <si>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</si>
  <si>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</si>
  <si>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</si>
  <si>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</si>
  <si>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</si>
  <si>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</si>
  <si>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</si>
  <si>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</si>
  <si>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</si>
  <si>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</si>
  <si>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</si>
  <si>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</si>
  <si>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</si>
  <si>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</si>
  <si>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</si>
  <si>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</si>
  <si>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</si>
  <si>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</si>
  <si>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</si>
  <si>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</si>
  <si>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</si>
  <si>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</si>
  <si>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</si>
  <si>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</si>
  <si>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</si>
  <si>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</si>
  <si>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</si>
  <si>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</si>
  <si>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</si>
  <si>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</si>
  <si>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</si>
  <si>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</si>
  <si>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</si>
  <si>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</si>
  <si>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</si>
  <si>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</si>
  <si>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</si>
  <si>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</si>
  <si>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</si>
  <si>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</si>
  <si>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</si>
  <si>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</si>
  <si>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</si>
  <si>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</si>
  <si>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</si>
  <si>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</si>
  <si>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</si>
  <si>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</si>
  <si>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</si>
  <si>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</si>
  <si>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</si>
  <si>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</si>
  <si>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</si>
  <si>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</si>
  <si>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</si>
  <si>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</si>
  <si>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</si>
  <si>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</si>
  <si>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</si>
  <si>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</si>
  <si>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</si>
  <si>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</si>
  <si>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</si>
  <si>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</si>
  <si>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</si>
  <si>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</si>
  <si>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</si>
  <si>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</si>
  <si>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</si>
  <si>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</si>
  <si>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</si>
  <si>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</si>
  <si>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</si>
  <si>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</si>
  <si>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</si>
  <si>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</si>
  <si>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</si>
  <si>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</si>
  <si>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</si>
  <si>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</si>
  <si>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</si>
  <si>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</si>
  <si>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</si>
  <si>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</si>
  <si>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</si>
  <si>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</si>
  <si>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</si>
  <si>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</si>
  <si>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</si>
  <si>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</si>
  <si>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</si>
  <si>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</si>
  <si>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</si>
  <si>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</si>
  <si>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</si>
  <si>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</si>
  <si>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</si>
  <si>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</si>
  <si>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</si>
  <si>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</si>
  <si>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</si>
  <si>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</si>
  <si>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</si>
  <si>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</si>
  <si>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</si>
  <si>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</si>
  <si>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</si>
  <si>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</si>
  <si>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</si>
  <si>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</si>
  <si>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</si>
  <si>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</si>
  <si>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</si>
  <si>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</si>
  <si>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</si>
  <si>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</si>
  <si>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</si>
  <si>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</si>
  <si>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</si>
  <si>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</si>
  <si>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</si>
  <si>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</si>
  <si>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</si>
  <si>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</si>
  <si>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</si>
  <si>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</si>
  <si>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</si>
  <si>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</si>
  <si>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</si>
  <si>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</si>
  <si>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</si>
  <si>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</si>
  <si>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</si>
  <si>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</si>
  <si>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</si>
  <si>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</si>
  <si>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</si>
  <si>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</si>
  <si>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</si>
  <si>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</si>
  <si>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</si>
  <si>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</si>
  <si>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</si>
  <si>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</si>
  <si>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</si>
  <si>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</si>
  <si>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</si>
  <si>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</si>
  <si>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</si>
  <si>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</si>
  <si>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</si>
  <si>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</si>
  <si>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</si>
  <si>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</si>
  <si>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</si>
  <si>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</si>
  <si>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</si>
  <si>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</si>
  <si>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</si>
  <si>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</si>
  <si>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</si>
  <si>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</si>
  <si>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</si>
  <si>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</si>
  <si>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</si>
  <si>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</si>
  <si>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</si>
  <si>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</si>
  <si>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</si>
  <si>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</si>
  <si>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</si>
  <si>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</si>
  <si>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</si>
  <si>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</si>
  <si>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</si>
  <si>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</si>
  <si>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</si>
  <si>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</si>
  <si>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</si>
  <si>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</si>
  <si>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</si>
  <si>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</si>
  <si>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</si>
  <si>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</si>
  <si>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</si>
  <si>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</si>
  <si>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</si>
  <si>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</si>
  <si>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</si>
  <si>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</si>
  <si>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</si>
  <si>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</si>
  <si>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</si>
  <si>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</si>
  <si>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</si>
  <si>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</si>
  <si>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</si>
  <si>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</si>
  <si>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</si>
  <si>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</si>
  <si>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</si>
  <si>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</si>
  <si>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</si>
  <si>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</si>
  <si>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</si>
  <si>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</si>
  <si>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</si>
  <si>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</si>
  <si>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</si>
  <si>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</si>
  <si>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</si>
  <si>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</si>
  <si>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</si>
  <si>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</si>
  <si>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</si>
  <si>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</si>
  <si>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</si>
  <si>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</si>
  <si>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</si>
  <si>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</si>
  <si>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</si>
  <si>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</si>
  <si>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</si>
  <si>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</si>
  <si>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</si>
  <si>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</si>
  <si>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</si>
  <si>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</si>
  <si>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</si>
  <si>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</si>
  <si>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</si>
  <si>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</si>
  <si>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</si>
  <si>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</si>
  <si>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</si>
  <si>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</si>
  <si>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</si>
  <si>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</si>
  <si>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</si>
  <si>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</si>
  <si>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</si>
  <si>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</si>
  <si>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</si>
  <si>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</si>
  <si>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</si>
  <si>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</si>
  <si>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</si>
  <si>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</si>
  <si>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</si>
  <si>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</si>
  <si>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</si>
  <si>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</si>
  <si>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</si>
  <si>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</si>
  <si>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</si>
  <si>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</si>
  <si>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</si>
  <si>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</si>
  <si>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</si>
  <si>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</si>
  <si>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</si>
  <si>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</si>
  <si>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</si>
  <si>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</si>
  <si>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</si>
  <si>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</si>
  <si>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</si>
  <si>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</si>
  <si>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</si>
  <si>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</si>
  <si>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</si>
  <si>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</si>
  <si>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</si>
  <si>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</si>
  <si>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</si>
  <si>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</si>
  <si>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</si>
  <si>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</si>
  <si>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</si>
  <si>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</si>
  <si>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</si>
  <si>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</si>
  <si>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</si>
  <si>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</si>
  <si>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</si>
  <si>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</si>
  <si>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</si>
  <si>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</si>
  <si>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</si>
  <si>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</si>
  <si>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</si>
  <si>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</si>
  <si>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</si>
  <si>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</si>
  <si>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</si>
  <si>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</si>
  <si>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</si>
  <si>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</si>
  <si>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</si>
  <si>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</si>
  <si>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</si>
  <si>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</si>
  <si>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</si>
  <si>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</si>
  <si>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</si>
  <si>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</si>
  <si>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</si>
  <si>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</si>
  <si>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</si>
  <si>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</si>
  <si>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</si>
  <si>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</si>
  <si>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</si>
  <si>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</si>
  <si>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</si>
  <si>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</si>
  <si>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</si>
  <si>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</si>
  <si>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</si>
  <si>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</si>
  <si>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</si>
  <si>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</si>
  <si>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</si>
  <si>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</si>
  <si>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</si>
  <si>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</si>
  <si>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</si>
  <si>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</si>
  <si>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</si>
  <si>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</si>
  <si>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</si>
  <si>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</si>
  <si>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</si>
  <si>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</si>
  <si>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</si>
  <si>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</si>
  <si>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</si>
  <si>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</si>
  <si>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</si>
  <si>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</si>
  <si>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</si>
  <si>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</si>
  <si>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</si>
  <si>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</si>
  <si>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</si>
  <si>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</si>
  <si>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</si>
  <si>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</si>
  <si>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</si>
  <si>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</si>
  <si>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</si>
  <si>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</si>
  <si>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</si>
  <si>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</si>
  <si>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</si>
  <si>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</si>
  <si>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</si>
  <si>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</si>
  <si>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</si>
  <si>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</si>
  <si>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</si>
  <si>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</si>
  <si>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</si>
  <si>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</si>
  <si>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</si>
  <si>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</si>
  <si>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</si>
  <si>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</si>
  <si>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</si>
  <si>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</si>
  <si>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</si>
  <si>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</si>
  <si>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</si>
  <si>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</si>
  <si>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</si>
  <si>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</si>
  <si>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</si>
  <si>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</si>
  <si>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</si>
  <si>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</si>
  <si>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</si>
  <si>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</si>
  <si>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</si>
  <si>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</si>
  <si>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</si>
  <si>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</si>
  <si>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</si>
  <si>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</si>
  <si>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</si>
  <si>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</si>
  <si>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</si>
  <si>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</si>
  <si>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</si>
  <si>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</si>
  <si>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</si>
  <si>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</si>
  <si>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</si>
  <si>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</si>
  <si>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</si>
  <si>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</si>
  <si>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</si>
  <si>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</si>
  <si>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</si>
  <si>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</si>
  <si>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</si>
  <si>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</si>
  <si>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</si>
  <si>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</si>
  <si>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</si>
  <si>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</si>
  <si>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</si>
  <si>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</si>
  <si>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</si>
  <si>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</si>
  <si>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</si>
  <si>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</si>
  <si>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</si>
  <si>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</si>
  <si>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</si>
  <si>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</si>
  <si>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</si>
  <si>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</si>
  <si>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</si>
  <si>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</si>
  <si>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</si>
  <si>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</si>
  <si>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</si>
  <si>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</si>
  <si>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</si>
  <si>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</si>
  <si>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</si>
  <si>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</si>
  <si>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</si>
  <si>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</si>
  <si>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</si>
  <si>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</si>
  <si>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</si>
  <si>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</si>
  <si>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</si>
  <si>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</si>
  <si>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</si>
  <si>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</si>
  <si>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</si>
  <si>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</si>
  <si>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</si>
  <si>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</si>
  <si>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</si>
  <si>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</si>
  <si>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</si>
  <si>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</si>
  <si>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</si>
  <si>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</si>
  <si>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</si>
  <si>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</si>
  <si>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</si>
  <si>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</si>
  <si>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</si>
  <si>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</si>
  <si>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</si>
  <si>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</si>
  <si>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</si>
  <si>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</si>
  <si>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</si>
  <si>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</si>
  <si>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</si>
  <si>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</si>
  <si>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</si>
  <si>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</si>
  <si>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</si>
  <si>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</si>
  <si>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</si>
  <si>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</si>
  <si>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</si>
  <si>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</si>
  <si>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</si>
  <si>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</si>
  <si>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</si>
  <si>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</si>
  <si>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</si>
  <si>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</si>
  <si>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</si>
  <si>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</si>
  <si>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</si>
  <si>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</si>
  <si>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</si>
  <si>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</si>
  <si>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</si>
  <si>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</si>
  <si>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</si>
  <si>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</si>
  <si>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</si>
  <si>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</si>
  <si>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</si>
  <si>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</si>
  <si>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</si>
  <si>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</si>
  <si>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</si>
  <si>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</si>
  <si>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</si>
  <si>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</si>
  <si>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</si>
  <si>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</si>
  <si>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</si>
  <si>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</si>
  <si>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</si>
  <si>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</si>
  <si>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</si>
  <si>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</si>
  <si>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</si>
  <si>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</si>
  <si>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</si>
  <si>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</si>
  <si>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</si>
  <si>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</si>
  <si>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</si>
  <si>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</si>
  <si>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</si>
  <si>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</si>
  <si>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</si>
  <si>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</si>
  <si>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</si>
  <si>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</si>
  <si>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</si>
  <si>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</si>
  <si>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</si>
  <si>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</si>
  <si>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</si>
  <si>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</si>
  <si>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</si>
  <si>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</si>
  <si>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</si>
  <si>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</si>
  <si>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</si>
  <si>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</si>
  <si>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</si>
  <si>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</si>
  <si>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</si>
  <si>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</si>
  <si>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</si>
  <si>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</si>
  <si>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</si>
  <si>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</si>
  <si>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</si>
  <si>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</si>
  <si>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</si>
  <si>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</si>
  <si>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</si>
  <si>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</si>
  <si>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</si>
  <si>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</si>
  <si>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</si>
  <si>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</si>
  <si>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</si>
  <si>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</si>
  <si>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</si>
  <si>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</si>
  <si>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</si>
  <si>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</si>
  <si>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</si>
  <si>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</si>
  <si>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</si>
  <si>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</si>
  <si>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</si>
  <si>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</si>
  <si>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</si>
  <si>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</si>
  <si>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</si>
  <si>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</si>
  <si>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</si>
  <si>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</si>
  <si>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</si>
  <si>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</si>
  <si>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</si>
  <si>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</si>
  <si>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</si>
  <si>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</si>
  <si>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</si>
  <si>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</si>
  <si>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</si>
  <si>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</si>
  <si>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</si>
  <si>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</si>
  <si>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</si>
  <si>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</si>
  <si>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</si>
  <si>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</si>
  <si>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</si>
  <si>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</si>
  <si>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</si>
  <si>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</si>
  <si>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</si>
  <si>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</si>
  <si>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</si>
  <si>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</si>
  <si>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</si>
  <si>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</si>
  <si>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</si>
  <si>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</si>
  <si>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</si>
  <si>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</si>
  <si>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</si>
  <si>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</si>
  <si>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</si>
  <si>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</si>
  <si>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</si>
  <si>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</si>
  <si>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</si>
  <si>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</si>
  <si>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</si>
  <si>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</si>
  <si>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</si>
  <si>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</si>
  <si>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</si>
  <si>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</si>
  <si>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</si>
  <si>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</si>
  <si>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</si>
  <si>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</si>
  <si>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</si>
  <si>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</si>
  <si>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</si>
  <si>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</si>
  <si>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</si>
  <si>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</si>
  <si>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</si>
  <si>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</si>
  <si>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</si>
  <si>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</si>
  <si>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</si>
  <si>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</si>
  <si>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</si>
  <si>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</si>
  <si>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</si>
  <si>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</si>
  <si>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</si>
  <si>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</si>
  <si>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</si>
  <si>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</si>
  <si>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</si>
  <si>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</si>
  <si>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</si>
  <si>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</si>
  <si>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</si>
  <si>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</si>
  <si>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</si>
  <si>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</si>
  <si>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</si>
  <si>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</si>
  <si>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</si>
  <si>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</si>
  <si>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</si>
  <si>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</si>
  <si>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</si>
  <si>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</si>
  <si>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</si>
  <si>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</si>
  <si>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</si>
  <si>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</si>
  <si>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</si>
  <si>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</si>
  <si>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</si>
  <si>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</si>
  <si>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</si>
  <si>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</si>
  <si>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</si>
  <si>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</si>
  <si>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</si>
  <si>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</si>
  <si>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</si>
  <si>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</si>
  <si>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</si>
  <si>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</si>
  <si>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</si>
  <si>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</si>
  <si>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</si>
  <si>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</si>
  <si>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</si>
  <si>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</si>
  <si>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</si>
  <si>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</si>
  <si>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</si>
  <si>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</si>
  <si>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</si>
  <si>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</si>
  <si>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</si>
  <si>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</si>
  <si>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</si>
  <si>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</si>
  <si>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</si>
  <si>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</si>
  <si>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</si>
  <si>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</si>
  <si>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</si>
  <si>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</si>
  <si>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</si>
  <si>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</si>
  <si>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</si>
  <si>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</si>
  <si>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</si>
  <si>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</si>
  <si>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</si>
  <si>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</si>
  <si>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</si>
  <si>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</si>
  <si>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</si>
  <si>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</si>
  <si>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</si>
  <si>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</si>
  <si>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</si>
  <si>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</si>
  <si>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</si>
  <si>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</si>
  <si>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</si>
  <si>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</si>
  <si>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</si>
  <si>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</si>
  <si>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</si>
  <si>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</si>
  <si>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</si>
  <si>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</si>
  <si>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</si>
  <si>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</si>
  <si>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</si>
  <si>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</si>
  <si>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</si>
  <si>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</si>
  <si>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</si>
  <si>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</si>
  <si>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</si>
  <si>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</si>
  <si>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</si>
  <si>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</si>
  <si>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</si>
  <si>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</si>
  <si>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</si>
  <si>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</si>
  <si>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</si>
  <si>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</si>
  <si>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</si>
  <si>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</si>
  <si>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</si>
  <si>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</si>
  <si>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</si>
  <si>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</si>
  <si>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</si>
  <si>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</si>
  <si>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</si>
  <si>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</si>
  <si>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</si>
  <si>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</si>
  <si>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</si>
  <si>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</si>
  <si>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</si>
  <si>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</si>
  <si>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</si>
  <si>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</si>
  <si>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</si>
  <si>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</si>
  <si>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</si>
  <si>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</si>
  <si>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</si>
  <si>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</si>
  <si>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</si>
  <si>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</si>
  <si>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</si>
  <si>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</si>
  <si>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</si>
  <si>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</si>
  <si>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</si>
  <si>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</si>
  <si>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</si>
  <si>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</si>
  <si>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</si>
  <si>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</si>
  <si>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</si>
  <si>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</si>
  <si>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</si>
  <si>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</si>
  <si>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</si>
  <si>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</si>
  <si>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</si>
  <si>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</si>
  <si>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</si>
  <si>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</si>
  <si>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</si>
  <si>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</si>
  <si>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</si>
  <si>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</si>
  <si>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</si>
  <si>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</si>
  <si>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</si>
  <si>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</si>
  <si>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</si>
  <si>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</si>
  <si>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</si>
  <si>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</si>
  <si>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</si>
  <si>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</si>
  <si>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</si>
  <si>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</si>
  <si>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</si>
  <si>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</si>
  <si>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</si>
  <si>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</si>
  <si>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</si>
  <si>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</si>
  <si>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</si>
  <si>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</si>
  <si>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</si>
  <si>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</si>
  <si>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</si>
  <si>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</si>
  <si>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</si>
  <si>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</si>
  <si>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</si>
  <si>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</si>
  <si>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</si>
  <si>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</si>
  <si>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</si>
  <si>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</si>
  <si>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</si>
  <si>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</si>
  <si>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</si>
  <si>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</si>
  <si>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</si>
  <si>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</si>
  <si>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</si>
  <si>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</si>
  <si>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</si>
  <si>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</si>
  <si>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</si>
  <si>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</si>
  <si>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</si>
  <si>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</si>
  <si>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</si>
  <si>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</si>
  <si>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</si>
  <si>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</si>
  <si>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</si>
  <si>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</si>
  <si>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</si>
  <si>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</si>
  <si>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</si>
  <si>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</si>
  <si>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</si>
  <si>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</si>
  <si>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</si>
  <si>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</si>
  <si>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</si>
  <si>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</si>
  <si>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</si>
  <si>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</si>
  <si>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</si>
  <si>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</si>
  <si>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</si>
  <si>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</si>
  <si>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</si>
  <si>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</si>
  <si>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</si>
  <si>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</si>
  <si>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</si>
  <si>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</si>
  <si>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</si>
  <si>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</si>
  <si>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</si>
  <si>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</si>
  <si>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</si>
  <si>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</si>
  <si>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</si>
  <si>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</si>
  <si>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</si>
  <si>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</si>
  <si>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</si>
  <si>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</si>
  <si>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</si>
  <si>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</si>
  <si>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</si>
  <si>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</si>
  <si>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</si>
  <si>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</si>
  <si>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</si>
  <si>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</si>
  <si>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</si>
  <si>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</si>
  <si>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</si>
  <si>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</si>
  <si>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</si>
  <si>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</si>
  <si>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</si>
  <si>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</si>
  <si>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</si>
  <si>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</si>
  <si>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</si>
  <si>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</si>
  <si>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</si>
  <si>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</si>
  <si>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</si>
  <si>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</si>
  <si>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</si>
  <si>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</si>
  <si>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</si>
  <si>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</si>
  <si>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</si>
  <si>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</si>
  <si>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</si>
  <si>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</si>
  <si>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</si>
  <si>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</si>
  <si>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</si>
  <si>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</si>
  <si>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</si>
  <si>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</si>
  <si>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</si>
  <si>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</si>
  <si>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</si>
  <si>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</si>
  <si>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</si>
  <si>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</si>
  <si>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</si>
  <si>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</si>
  <si>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</si>
  <si>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</si>
  <si>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</si>
  <si>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</si>
  <si>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</si>
  <si>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</si>
  <si>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</si>
  <si>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</si>
  <si>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</si>
  <si>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</si>
  <si>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</si>
  <si>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</si>
  <si>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</si>
  <si>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</si>
  <si>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</si>
  <si>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</si>
  <si>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</si>
  <si>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</si>
  <si>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</si>
  <si>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</si>
  <si>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</si>
  <si>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</si>
  <si>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</si>
  <si>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</si>
  <si>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</si>
  <si>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</si>
  <si>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</si>
  <si>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</si>
  <si>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</si>
  <si>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</si>
  <si>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</si>
  <si>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</si>
  <si>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</si>
  <si>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</si>
  <si>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</si>
  <si>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</si>
  <si>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</si>
  <si>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</si>
  <si>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</si>
  <si>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</si>
  <si>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</si>
  <si>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</si>
  <si>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</si>
  <si>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</si>
  <si>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</si>
  <si>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</si>
  <si>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</si>
  <si>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</si>
  <si>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</si>
  <si>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</si>
  <si>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</si>
  <si>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</si>
  <si>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</si>
  <si>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</si>
  <si>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</si>
  <si>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</si>
  <si>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</si>
  <si>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</si>
  <si>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</si>
  <si>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</si>
  <si>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</si>
  <si>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</si>
  <si>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</si>
  <si>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</si>
  <si>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</si>
  <si>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</si>
  <si>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</si>
  <si>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</si>
  <si>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</si>
  <si>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</si>
  <si>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</si>
  <si>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</si>
  <si>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</si>
  <si>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</si>
  <si>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</si>
  <si>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</si>
  <si>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</si>
  <si>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</si>
  <si>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</si>
  <si>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</si>
  <si>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</si>
  <si>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</si>
  <si>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</si>
  <si>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</si>
  <si>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</si>
  <si>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</si>
  <si>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</si>
  <si>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</si>
  <si>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</si>
  <si>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</si>
  <si>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</si>
  <si>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</si>
  <si>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</si>
  <si>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</si>
  <si>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</si>
  <si>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</si>
  <si>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</si>
  <si>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</si>
  <si>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</si>
  <si>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</si>
  <si>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</si>
  <si>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</si>
  <si>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</si>
  <si>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</si>
  <si>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</si>
  <si>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</si>
  <si>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</si>
  <si>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</si>
  <si>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</si>
  <si>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</si>
  <si>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</si>
  <si>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</si>
  <si>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</si>
  <si>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</si>
  <si>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</si>
  <si>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</si>
  <si>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</si>
  <si>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</si>
  <si>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</si>
  <si>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</si>
  <si>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</si>
  <si>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</si>
  <si>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</si>
  <si>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</si>
  <si>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</si>
  <si>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</si>
  <si>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</si>
  <si>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</si>
  <si>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</si>
  <si>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</si>
  <si>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</si>
  <si>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</si>
  <si>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</si>
  <si>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</si>
  <si>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</si>
  <si>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</si>
  <si>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</si>
  <si>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</si>
  <si>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</si>
  <si>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</si>
  <si>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</si>
  <si>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</si>
  <si>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</si>
  <si>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</si>
  <si>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</si>
  <si>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</si>
  <si>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</si>
  <si>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</si>
  <si>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</si>
  <si>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</si>
  <si>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</si>
  <si>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</si>
  <si>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</si>
  <si>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</si>
  <si>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</si>
  <si>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</si>
  <si>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</si>
  <si>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</si>
  <si>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</si>
  <si>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</si>
  <si>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</si>
  <si>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</si>
  <si>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</si>
  <si>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</si>
  <si>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</si>
  <si>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</si>
  <si>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</si>
  <si>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</si>
  <si>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</si>
  <si>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</si>
  <si>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</si>
  <si>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</si>
  <si>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</si>
  <si>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</si>
  <si>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</si>
  <si>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</si>
  <si>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</si>
  <si>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</si>
  <si>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</si>
  <si>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</si>
  <si>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</si>
  <si>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</si>
  <si>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</si>
  <si>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</si>
  <si>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</si>
  <si>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</si>
  <si>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</si>
  <si>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</si>
  <si>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</si>
  <si>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</si>
  <si>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</si>
  <si>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</si>
  <si>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</si>
  <si>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</si>
  <si>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</si>
  <si>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</si>
  <si>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</si>
  <si>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</si>
  <si>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</si>
  <si>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</si>
  <si>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</si>
  <si>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</si>
  <si>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</si>
  <si>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</si>
  <si>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</si>
  <si>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</si>
  <si>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</si>
  <si>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</si>
  <si>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</si>
  <si>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</si>
  <si>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</si>
  <si>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</si>
  <si>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</si>
  <si>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</si>
  <si>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</si>
  <si>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</si>
  <si>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</si>
  <si>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</si>
  <si>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</si>
  <si>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</si>
  <si>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</si>
  <si>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</si>
  <si>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</si>
  <si>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</si>
  <si>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</si>
  <si>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</si>
  <si>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</si>
  <si>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</si>
  <si>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</si>
  <si>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</si>
  <si>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</si>
  <si>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</si>
  <si>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</si>
  <si>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</si>
  <si>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</si>
  <si>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</si>
  <si>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</si>
  <si>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</si>
  <si>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</si>
  <si>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</si>
  <si>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</si>
  <si>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</si>
  <si>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</si>
  <si>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</si>
  <si>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</si>
  <si>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</si>
  <si>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</si>
  <si>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</si>
  <si>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</si>
  <si>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</si>
  <si>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</si>
  <si>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</si>
  <si>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</si>
  <si>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</si>
  <si>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</si>
  <si>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</si>
  <si>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</si>
  <si>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</si>
  <si>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</si>
  <si>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</si>
  <si>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</si>
  <si>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</si>
  <si>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</si>
  <si>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</si>
  <si>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</si>
  <si>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</si>
  <si>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</si>
  <si>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</si>
  <si>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</si>
  <si>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</si>
  <si>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</si>
  <si>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</si>
  <si>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</si>
  <si>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</si>
  <si>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</si>
  <si>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</si>
  <si>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</si>
  <si>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</si>
  <si>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</si>
  <si>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</si>
  <si>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</si>
  <si>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</si>
  <si>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</si>
  <si>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</si>
  <si>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</si>
  <si>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</si>
  <si>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</si>
  <si>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</si>
  <si>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</si>
  <si>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</si>
  <si>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</si>
  <si>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</si>
  <si>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</si>
  <si>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</si>
  <si>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</si>
  <si>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</si>
  <si>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</si>
  <si>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</si>
  <si>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</si>
  <si>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</si>
  <si>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</si>
  <si>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</si>
  <si>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</si>
  <si>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</si>
  <si>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</si>
  <si>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</si>
  <si>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</si>
  <si>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</si>
  <si>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</si>
  <si>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</si>
  <si>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</si>
  <si>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</si>
  <si>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</si>
  <si>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</si>
  <si>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</si>
  <si>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</si>
  <si>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</si>
  <si>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</si>
  <si>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</si>
  <si>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</si>
  <si>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</si>
  <si>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</si>
  <si>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</si>
  <si>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</si>
  <si>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</si>
  <si>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</si>
  <si>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</si>
  <si>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</si>
  <si>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</si>
  <si>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</si>
  <si>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</si>
  <si>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</si>
  <si>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</si>
  <si>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</si>
  <si>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</si>
  <si>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</si>
  <si>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</si>
  <si>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</si>
  <si>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</si>
  <si>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</si>
  <si>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</si>
  <si>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</si>
  <si>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</si>
  <si>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</si>
  <si>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</si>
  <si>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</si>
  <si>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</si>
  <si>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</si>
  <si>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</si>
  <si>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</si>
  <si>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</si>
  <si>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</si>
  <si>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</si>
  <si>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</si>
  <si>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</si>
  <si>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</si>
  <si>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</si>
  <si>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</si>
  <si>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</si>
  <si>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</si>
  <si>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</si>
  <si>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</si>
  <si>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</si>
  <si>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</si>
  <si>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</si>
  <si>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</si>
  <si>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</si>
  <si>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</si>
  <si>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</si>
  <si>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</si>
  <si>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</si>
  <si>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</si>
  <si>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</si>
  <si>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</si>
  <si>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</si>
  <si>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</si>
  <si>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</si>
  <si>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</si>
  <si>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</si>
  <si>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</si>
  <si>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</si>
  <si>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</si>
  <si>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</si>
  <si>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</si>
  <si>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</si>
  <si>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</si>
  <si>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</si>
  <si>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</si>
  <si>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</si>
  <si>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</si>
  <si>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</si>
  <si>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</si>
  <si>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</si>
  <si>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</si>
  <si>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</si>
  <si>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</si>
  <si>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</si>
  <si>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</si>
  <si>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</si>
  <si>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</si>
  <si>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</si>
  <si>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</si>
  <si>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</si>
  <si>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</si>
  <si>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</si>
  <si>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</si>
  <si>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</si>
  <si>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</si>
  <si>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</si>
  <si>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</si>
  <si>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</si>
  <si>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</si>
  <si>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</si>
  <si>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</si>
  <si>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</si>
  <si>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</si>
  <si>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</si>
  <si>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</si>
  <si>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</si>
  <si>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</si>
  <si>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</si>
  <si>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</si>
  <si>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</si>
  <si>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</si>
  <si>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</si>
  <si>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</si>
  <si>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</si>
  <si>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</si>
  <si>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</si>
  <si>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</si>
  <si>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</si>
  <si>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</si>
  <si>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</si>
  <si>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</si>
  <si>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</si>
  <si>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</si>
  <si>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</si>
  <si>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</si>
  <si>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</si>
  <si>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</si>
  <si>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</si>
  <si>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</si>
  <si>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</si>
  <si>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</si>
  <si>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</si>
  <si>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</si>
  <si>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</si>
  <si>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</si>
  <si>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</si>
  <si>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</si>
  <si>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</si>
  <si>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</si>
  <si>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</si>
  <si>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</si>
  <si>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</si>
  <si>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</si>
  <si>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</si>
  <si>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</si>
  <si>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</si>
  <si>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</si>
  <si>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</si>
  <si>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</si>
  <si>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</si>
  <si>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</si>
  <si>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</si>
  <si>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</si>
  <si>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</si>
  <si>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</si>
  <si>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</si>
  <si>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</si>
  <si>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</si>
  <si>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</si>
  <si>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</si>
  <si>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</si>
  <si>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</si>
  <si>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</si>
  <si>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</si>
  <si>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</si>
  <si>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</si>
  <si>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</si>
  <si>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</si>
  <si>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</si>
  <si>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</si>
  <si>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</si>
  <si>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</si>
  <si>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</si>
  <si>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</si>
  <si>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</si>
  <si>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</si>
  <si>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</si>
  <si>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</si>
  <si>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</si>
  <si>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</si>
  <si>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</si>
  <si>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</si>
  <si>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</si>
  <si>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</si>
  <si>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</si>
  <si>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</si>
  <si>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</si>
  <si>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</si>
  <si>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</si>
  <si>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</si>
  <si>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</si>
  <si>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</si>
  <si>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</si>
  <si>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</si>
  <si>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</si>
  <si>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</si>
  <si>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</si>
  <si>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</si>
  <si>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</si>
  <si>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</si>
  <si>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</si>
  <si>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</si>
  <si>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</si>
  <si>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</si>
  <si>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</si>
  <si>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</si>
  <si>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</si>
  <si>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</si>
  <si>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</si>
  <si>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</si>
  <si>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</si>
  <si>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</si>
  <si>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</si>
  <si>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</si>
  <si>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</si>
  <si>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</si>
  <si>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</si>
  <si>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</si>
  <si>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</si>
  <si>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</si>
  <si>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</si>
  <si>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</si>
  <si>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</si>
  <si>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</si>
  <si>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</si>
  <si>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</si>
  <si>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</si>
  <si>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</si>
  <si>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</si>
  <si>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</si>
  <si>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</si>
  <si>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</si>
  <si>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</si>
  <si>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</si>
  <si>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</si>
  <si>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</si>
  <si>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</si>
  <si>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</si>
  <si>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</si>
  <si>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</si>
  <si>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</si>
  <si>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</si>
  <si>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</si>
  <si>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</si>
  <si>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</si>
  <si>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</si>
  <si>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</si>
  <si>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</si>
  <si>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</si>
  <si>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</si>
  <si>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</si>
  <si>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</si>
  <si>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</si>
  <si>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</si>
  <si>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</si>
  <si>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</si>
  <si>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</si>
  <si>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</si>
  <si>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</si>
  <si>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</si>
  <si>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</si>
  <si>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</si>
  <si>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</si>
  <si>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</si>
  <si>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</si>
  <si>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</si>
  <si>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</si>
  <si>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</si>
  <si>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</si>
  <si>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</si>
  <si>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</si>
  <si>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</si>
  <si>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</si>
  <si>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</si>
  <si>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</si>
  <si>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</si>
  <si>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</si>
  <si>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</si>
  <si>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</si>
  <si>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</si>
  <si>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</si>
  <si>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</si>
  <si>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</si>
  <si>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</si>
  <si>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</si>
  <si>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</si>
  <si>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</si>
  <si>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</si>
  <si>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</si>
  <si>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</si>
  <si>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</si>
  <si>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</si>
  <si>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</si>
  <si>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</si>
  <si>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</si>
  <si>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</si>
  <si>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</si>
  <si>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</si>
  <si>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</si>
  <si>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</si>
  <si>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</si>
  <si>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</si>
  <si>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</si>
  <si>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</si>
  <si>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</si>
  <si>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</si>
  <si>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</si>
  <si>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</si>
  <si>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</si>
  <si>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</si>
  <si>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</si>
  <si>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</si>
  <si>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</si>
  <si>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</si>
  <si>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</si>
  <si>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</si>
  <si>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</si>
  <si>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</si>
  <si>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</si>
  <si>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</si>
  <si>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</si>
  <si>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</si>
  <si>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</si>
  <si>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</si>
  <si>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</si>
  <si>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</si>
  <si>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</si>
  <si>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</si>
  <si>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</si>
  <si>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</si>
  <si>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</si>
  <si>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</si>
  <si>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</si>
  <si>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</si>
  <si>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</si>
  <si>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</si>
  <si>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</si>
  <si>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</si>
  <si>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</si>
  <si>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</si>
  <si>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</si>
  <si>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</si>
  <si>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</si>
  <si>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</si>
  <si>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</si>
  <si>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</si>
  <si>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</si>
  <si>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</si>
  <si>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</si>
  <si>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</si>
  <si>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</si>
  <si>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</si>
  <si>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</si>
  <si>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</si>
  <si>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</si>
  <si>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</si>
  <si>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</si>
  <si>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</si>
  <si>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</si>
  <si>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</si>
  <si>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</si>
  <si>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</si>
  <si>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</si>
  <si>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</si>
  <si>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</si>
  <si>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</si>
  <si>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</si>
  <si>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</si>
  <si>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</si>
  <si>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</si>
  <si>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</si>
  <si>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</si>
  <si>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</si>
  <si>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</si>
  <si>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</si>
  <si>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</si>
  <si>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</si>
  <si>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</si>
  <si>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</si>
  <si>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</si>
  <si>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</si>
  <si>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</si>
  <si>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</si>
  <si>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</si>
  <si>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</si>
  <si>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</si>
  <si>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</si>
  <si>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</si>
  <si>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</si>
  <si>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</si>
  <si>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</si>
  <si>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</si>
  <si>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</si>
  <si>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</si>
  <si>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</si>
  <si>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</si>
  <si>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</si>
  <si>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</si>
  <si>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</si>
  <si>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</si>
  <si>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</si>
  <si>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</si>
  <si>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</si>
  <si>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</si>
  <si>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</si>
  <si>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</si>
  <si>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</si>
  <si>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</si>
  <si>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</si>
  <si>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</si>
  <si>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</si>
  <si>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</si>
  <si>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</si>
  <si>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</si>
  <si>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</si>
  <si>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</si>
  <si>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</si>
  <si>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</si>
  <si>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</si>
  <si>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</si>
  <si>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</si>
  <si>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</si>
  <si>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</si>
  <si>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</si>
  <si>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</si>
  <si>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</si>
  <si>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</si>
  <si>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</si>
  <si>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</si>
  <si>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</si>
  <si>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</si>
  <si>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</si>
  <si>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</si>
  <si>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</si>
  <si>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</si>
  <si>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</si>
  <si>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</si>
  <si>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</si>
  <si>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</si>
  <si>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</si>
  <si>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</si>
  <si>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</si>
  <si>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</si>
  <si>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</si>
  <si>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</si>
  <si>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</si>
  <si>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</si>
  <si>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</si>
  <si>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</si>
  <si>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</si>
  <si>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</si>
  <si>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</si>
  <si>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</si>
  <si>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</si>
  <si>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</si>
  <si>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</si>
  <si>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</si>
  <si>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</si>
  <si>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</si>
  <si>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</si>
  <si>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</si>
  <si>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</si>
  <si>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</si>
  <si>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</si>
  <si>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</si>
  <si>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</si>
  <si>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</si>
  <si>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</si>
  <si>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</si>
  <si>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</si>
  <si>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</si>
  <si>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</si>
  <si>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</si>
  <si>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</si>
  <si>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</si>
  <si>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</si>
  <si>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</si>
  <si>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</si>
  <si>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</si>
  <si>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</si>
  <si>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</si>
  <si>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</si>
  <si>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</si>
  <si>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</si>
  <si>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</si>
  <si>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</si>
  <si>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</si>
  <si>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</si>
  <si>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</si>
  <si>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</si>
  <si>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</si>
  <si>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</si>
  <si>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</si>
  <si>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</si>
  <si>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</si>
  <si>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</si>
  <si>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</si>
  <si>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</si>
  <si>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</si>
  <si>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</si>
  <si>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</si>
  <si>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</si>
  <si>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</si>
  <si>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</si>
  <si>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</si>
  <si>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</si>
  <si>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</si>
  <si>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</si>
  <si>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</si>
  <si>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</si>
  <si>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</si>
  <si>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</si>
  <si>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</si>
  <si>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</si>
  <si>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</si>
  <si>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</si>
  <si>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</si>
  <si>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</si>
  <si>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</si>
  <si>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</si>
  <si>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</si>
  <si>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</si>
  <si>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</si>
  <si>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</si>
  <si>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</si>
  <si>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</si>
  <si>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</si>
  <si>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</si>
  <si>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</si>
  <si>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</si>
  <si>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</si>
  <si>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</si>
  <si>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</si>
  <si>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</si>
  <si>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</si>
  <si>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</si>
  <si>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</si>
  <si>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</si>
  <si>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</si>
  <si>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</si>
  <si>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</si>
  <si>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</si>
  <si>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</si>
  <si>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</si>
  <si>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</si>
  <si>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</si>
  <si>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</si>
  <si>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</si>
  <si>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</si>
  <si>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</si>
  <si>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</si>
  <si>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</si>
  <si>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</si>
  <si>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</si>
  <si>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</si>
  <si>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</si>
  <si>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</si>
  <si>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</si>
  <si>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</si>
  <si>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</si>
  <si>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</si>
  <si>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</si>
  <si>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</si>
  <si>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</si>
  <si>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</si>
  <si>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</si>
  <si>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</si>
  <si>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</si>
  <si>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</si>
  <si>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</si>
  <si>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</si>
  <si>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</si>
  <si>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</si>
  <si>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</si>
  <si>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</si>
  <si>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</si>
  <si>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</si>
  <si>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</si>
  <si>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</si>
  <si>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</si>
  <si>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</si>
  <si>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</si>
  <si>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</si>
  <si>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</si>
  <si>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</si>
  <si>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</si>
  <si>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</si>
  <si>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</si>
  <si>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</si>
  <si>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</si>
  <si>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</si>
  <si>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</si>
  <si>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</si>
  <si>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</si>
  <si>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</si>
  <si>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</si>
  <si>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</si>
  <si>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</si>
  <si>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</si>
  <si>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</si>
  <si>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</si>
  <si>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</si>
  <si>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</si>
  <si>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</si>
  <si>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</si>
  <si>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</si>
  <si>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</si>
  <si>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</si>
  <si>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</si>
  <si>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</si>
  <si>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</si>
  <si>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</si>
  <si>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</si>
  <si>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</si>
  <si>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</si>
  <si>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</si>
  <si>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</si>
  <si>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</si>
  <si>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</si>
  <si>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</si>
  <si>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</si>
  <si>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</si>
  <si>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</si>
  <si>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</si>
  <si>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</si>
  <si>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</si>
  <si>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</si>
  <si>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</si>
  <si>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</si>
  <si>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</si>
  <si>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</si>
  <si>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</si>
  <si>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</si>
  <si>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</si>
  <si>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</si>
  <si>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</si>
  <si>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</si>
  <si>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</si>
  <si>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</si>
  <si>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</si>
  <si>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</si>
  <si>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</si>
  <si>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</si>
  <si>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</si>
  <si>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</si>
  <si>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</si>
  <si>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</si>
  <si>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</si>
  <si>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</si>
  <si>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</si>
  <si>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</si>
  <si>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</si>
  <si>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</si>
  <si>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</si>
  <si>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</si>
  <si>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</si>
  <si>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</si>
  <si>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</si>
  <si>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</si>
  <si>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</si>
  <si>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</si>
  <si>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</si>
  <si>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</si>
  <si>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</si>
  <si>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</si>
  <si>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</si>
  <si>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</si>
  <si>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</si>
  <si>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</si>
  <si>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</si>
  <si>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</si>
  <si>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</si>
  <si>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</si>
  <si>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</si>
  <si>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</si>
  <si>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</si>
  <si>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</si>
  <si>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</si>
  <si>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</si>
  <si>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</si>
  <si>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</si>
  <si>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</si>
  <si>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</si>
  <si>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</si>
  <si>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</si>
  <si>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</si>
  <si>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</si>
  <si>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</si>
  <si>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</si>
  <si>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</si>
  <si>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</si>
  <si>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</si>
  <si>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</si>
  <si>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</si>
  <si>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</si>
  <si>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</si>
  <si>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</si>
  <si>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</si>
  <si>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</si>
  <si>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</si>
  <si>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</si>
  <si>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</si>
  <si>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</si>
  <si>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</si>
  <si>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</si>
  <si>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</si>
  <si>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</si>
  <si>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</si>
  <si>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</si>
  <si>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</si>
  <si>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</si>
  <si>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</si>
  <si>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</si>
  <si>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</si>
  <si>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</si>
  <si>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</si>
  <si>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</si>
  <si>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</si>
  <si>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</si>
  <si>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</si>
  <si>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</si>
  <si>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</si>
  <si>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</si>
  <si>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</si>
  <si>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</si>
  <si>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</si>
  <si>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</si>
  <si>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</si>
  <si>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</si>
  <si>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</si>
  <si>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</si>
  <si>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</si>
  <si>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</si>
  <si>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</si>
  <si>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</si>
  <si>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</si>
  <si>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</si>
  <si>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</si>
  <si>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</si>
  <si>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</si>
  <si>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</si>
  <si>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</si>
  <si>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</si>
  <si>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</si>
  <si>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</si>
  <si>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</si>
  <si>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</si>
  <si>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</si>
  <si>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</si>
  <si>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</si>
  <si>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</si>
  <si>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</si>
  <si>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</si>
  <si>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</si>
  <si>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</si>
  <si>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</si>
  <si>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</si>
  <si>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</si>
  <si>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</si>
  <si>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</si>
  <si>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</si>
  <si>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</si>
  <si>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</si>
  <si>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</si>
  <si>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</si>
  <si>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</si>
  <si>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</si>
  <si>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</si>
  <si>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</si>
  <si>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</si>
  <si>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</si>
  <si>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</si>
  <si>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</si>
  <si>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</si>
  <si>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</si>
  <si>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</si>
  <si>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</si>
  <si>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</si>
  <si>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</si>
  <si>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</si>
  <si>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</si>
  <si>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</si>
  <si>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</si>
  <si>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</si>
  <si>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</si>
  <si>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</si>
  <si>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</si>
  <si>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</si>
  <si>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</si>
  <si>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</si>
  <si>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</si>
  <si>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</si>
  <si>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</si>
  <si>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</si>
  <si>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</si>
  <si>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</si>
  <si>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</si>
  <si>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</si>
  <si>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</si>
  <si>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</si>
  <si>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</si>
  <si>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</si>
  <si>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</si>
  <si>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</si>
  <si>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</si>
  <si>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</si>
  <si>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</si>
  <si>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</si>
  <si>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</si>
  <si>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</si>
  <si>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</si>
  <si>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</si>
  <si>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</si>
  <si>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</si>
  <si>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</si>
  <si>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</si>
  <si>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</si>
  <si>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</si>
  <si>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</si>
  <si>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</si>
  <si>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</si>
  <si>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</si>
  <si>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</si>
  <si>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</si>
  <si>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</si>
  <si>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</si>
  <si>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</si>
  <si>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</si>
  <si>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</si>
  <si>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</si>
  <si>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</si>
  <si>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</si>
  <si>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</si>
  <si>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</si>
  <si>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</si>
  <si>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</si>
  <si>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</si>
  <si>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</si>
  <si>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</si>
  <si>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</si>
  <si>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</si>
  <si>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</si>
  <si>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</si>
  <si>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</si>
  <si>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</si>
  <si>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</si>
  <si>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</si>
  <si>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</si>
  <si>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</si>
  <si>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</si>
  <si>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</si>
  <si>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</si>
  <si>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</si>
  <si>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</si>
  <si>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</si>
  <si>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</si>
  <si>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</si>
  <si>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</si>
  <si>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</si>
  <si>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</si>
  <si>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</si>
  <si>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</si>
  <si>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</si>
  <si>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</si>
  <si>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</si>
  <si>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</si>
  <si>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</si>
  <si>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</si>
  <si>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</si>
  <si>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</si>
  <si>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</si>
  <si>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</si>
  <si>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</si>
  <si>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</si>
  <si>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</si>
  <si>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</si>
  <si>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</si>
  <si>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</si>
  <si>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</si>
  <si>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</si>
  <si>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</si>
  <si>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</si>
  <si>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</si>
  <si>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</si>
  <si>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</si>
  <si>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</si>
  <si>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</si>
  <si>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</si>
  <si>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</si>
  <si>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</si>
  <si>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</si>
  <si>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</si>
  <si>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</si>
  <si>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</si>
  <si>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</si>
  <si>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</si>
  <si>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</si>
  <si>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</si>
  <si>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</si>
  <si>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</si>
  <si>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</si>
  <si>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</si>
  <si>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</si>
  <si>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</si>
  <si>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</si>
  <si>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</si>
  <si>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</si>
  <si>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</si>
  <si>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</si>
  <si>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</si>
  <si>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</si>
  <si>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</si>
  <si>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</si>
  <si>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</si>
  <si>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</si>
  <si>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</si>
  <si>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</si>
  <si>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</si>
  <si>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</si>
  <si>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</si>
  <si>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</si>
  <si>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</si>
  <si>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</si>
  <si>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</si>
  <si>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</si>
  <si>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</si>
  <si>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</si>
  <si>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</si>
  <si>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</si>
  <si>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</si>
  <si>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</si>
  <si>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</si>
  <si>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</si>
  <si>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</si>
  <si>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</si>
  <si>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</si>
  <si>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</si>
  <si>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</si>
  <si>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</si>
  <si>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</si>
  <si>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</si>
  <si>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</si>
  <si>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</si>
  <si>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</si>
  <si>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</si>
  <si>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</si>
  <si>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</si>
  <si>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</si>
  <si>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</si>
  <si>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</si>
  <si>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</si>
  <si>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</si>
  <si>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</si>
  <si>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</si>
  <si>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</si>
  <si>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</si>
  <si>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</si>
  <si>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</si>
  <si>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</si>
  <si>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</si>
  <si>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</si>
  <si>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</si>
  <si>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</si>
  <si>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</si>
  <si>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</si>
  <si>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</si>
  <si>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</si>
  <si>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</si>
  <si>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</si>
  <si>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</si>
  <si>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</si>
  <si>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</si>
  <si>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</si>
  <si>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</si>
  <si>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</si>
  <si>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</si>
  <si>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</si>
  <si>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</si>
  <si>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</si>
  <si>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</si>
  <si>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</si>
  <si>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</si>
  <si>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</si>
  <si>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</si>
  <si>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</si>
  <si>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</si>
  <si>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</si>
  <si>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</si>
  <si>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</si>
  <si>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</si>
  <si>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</si>
  <si>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</si>
  <si>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</si>
  <si>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</si>
  <si>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</si>
  <si>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</si>
  <si>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</si>
  <si>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</si>
  <si>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</si>
  <si>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</si>
  <si>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</si>
  <si>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</si>
  <si>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</si>
  <si>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</si>
  <si>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</si>
  <si>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</si>
  <si>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</si>
  <si>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</si>
  <si>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</si>
  <si>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</si>
  <si>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</si>
  <si>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</si>
  <si>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</si>
  <si>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</si>
  <si>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</si>
  <si>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</si>
  <si>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</si>
  <si>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</si>
  <si>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</si>
  <si>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</si>
  <si>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</si>
  <si>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</si>
  <si>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</si>
  <si>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</si>
  <si>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</si>
  <si>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</si>
  <si>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</si>
  <si>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</si>
  <si>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</si>
  <si>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</si>
  <si>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</si>
  <si>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</si>
  <si>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</si>
  <si>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</si>
  <si>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</si>
  <si>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</si>
  <si>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</si>
  <si>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</si>
  <si>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</si>
  <si>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</si>
  <si>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</si>
  <si>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</si>
  <si>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</si>
  <si>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</si>
  <si>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</si>
  <si>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</si>
  <si>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</si>
  <si>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</si>
  <si>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</si>
  <si>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</si>
  <si>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</si>
  <si>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</si>
  <si>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</si>
  <si>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</si>
  <si>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</si>
  <si>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</si>
  <si>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</si>
  <si>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</si>
  <si>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</si>
  <si>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</si>
  <si>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</si>
  <si>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</si>
  <si>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</si>
  <si>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</si>
  <si>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</si>
  <si>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</si>
  <si>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</si>
  <si>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</si>
  <si>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</si>
  <si>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</si>
  <si>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</si>
  <si>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</si>
  <si>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</si>
  <si>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</si>
  <si>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</si>
  <si>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</si>
  <si>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</si>
  <si>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</si>
  <si>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</si>
  <si>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</si>
  <si>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</si>
  <si>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</si>
  <si>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</si>
  <si>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</si>
  <si>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</si>
  <si>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</si>
  <si>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</si>
  <si>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</si>
  <si>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</si>
  <si>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</si>
  <si>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</si>
  <si>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</si>
  <si>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</si>
  <si>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</si>
  <si>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</si>
  <si>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</si>
  <si>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</si>
  <si>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</si>
  <si>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</si>
  <si>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</si>
  <si>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</si>
  <si>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</si>
  <si>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</si>
  <si>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</si>
  <si>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</si>
  <si>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</si>
  <si>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</si>
  <si>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</si>
  <si>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</si>
  <si>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</si>
  <si>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</si>
  <si>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</si>
  <si>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</si>
  <si>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</si>
  <si>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</si>
  <si>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</si>
  <si>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</si>
  <si>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</si>
  <si>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</si>
  <si>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</si>
  <si>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</si>
  <si>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</si>
  <si>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</si>
  <si>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</si>
  <si>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</si>
  <si>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</si>
  <si>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</si>
  <si>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</si>
  <si>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</si>
  <si>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</si>
  <si>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</si>
  <si>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</si>
  <si>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</si>
  <si>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</si>
  <si>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</si>
  <si>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</si>
  <si>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</si>
  <si>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</si>
  <si>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</si>
  <si>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</si>
  <si>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</si>
  <si>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</si>
  <si>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</si>
  <si>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</si>
  <si>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</si>
  <si>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</si>
  <si>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</si>
  <si>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</si>
  <si>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</si>
  <si>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</si>
  <si>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</si>
  <si>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</si>
  <si>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</si>
  <si>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</si>
  <si>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</si>
  <si>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</si>
  <si>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</si>
  <si>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</si>
  <si>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</si>
  <si>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</si>
  <si>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</si>
  <si>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</si>
  <si>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</si>
  <si>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</si>
  <si>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</si>
  <si>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</si>
  <si>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</si>
  <si>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</si>
  <si>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</si>
  <si>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</si>
  <si>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</si>
  <si>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</si>
  <si>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</si>
  <si>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</si>
  <si>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</si>
  <si>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</si>
  <si>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</si>
  <si>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</si>
  <si>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</si>
  <si>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</si>
  <si>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</si>
  <si>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</si>
  <si>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</si>
  <si>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</si>
  <si>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</si>
  <si>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</si>
  <si>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</si>
  <si>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</si>
  <si>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</si>
  <si>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</si>
  <si>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</si>
  <si>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</si>
  <si>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</si>
  <si>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</si>
  <si>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</si>
  <si>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</si>
  <si>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</si>
  <si>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</si>
  <si>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</si>
  <si>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</si>
  <si>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</si>
  <si>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</si>
  <si>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</si>
  <si>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</si>
  <si>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</si>
  <si>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</si>
  <si>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</si>
  <si>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</si>
  <si>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</si>
  <si>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</si>
  <si>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</si>
  <si>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</si>
  <si>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</si>
  <si>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</si>
  <si>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</si>
  <si>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</si>
  <si>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</si>
  <si>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</si>
  <si>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</si>
  <si>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</si>
  <si>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</si>
  <si>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</si>
  <si>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</si>
  <si>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</si>
  <si>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</si>
  <si>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</si>
  <si>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</si>
  <si>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</si>
  <si>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</si>
  <si>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</si>
  <si>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</si>
  <si>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</si>
  <si>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</si>
  <si>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</si>
  <si>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</si>
  <si>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</si>
  <si>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</si>
  <si>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</si>
  <si>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</si>
  <si>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</si>
  <si>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</si>
  <si>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</si>
  <si>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</si>
  <si>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</si>
  <si>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</si>
  <si>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</si>
  <si>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</si>
  <si>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</si>
  <si>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</si>
  <si>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</si>
  <si>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</si>
  <si>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</si>
  <si>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</si>
  <si>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</si>
  <si>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</si>
  <si>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</si>
  <si>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</si>
  <si>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</si>
  <si>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</si>
  <si>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</si>
  <si>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</si>
  <si>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</si>
  <si>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</si>
  <si>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</si>
  <si>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</si>
  <si>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</si>
  <si>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</si>
  <si>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</si>
  <si>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</si>
  <si>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</si>
  <si>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</si>
  <si>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</si>
  <si>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</si>
  <si>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</si>
  <si>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</si>
  <si>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</si>
  <si>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</si>
  <si>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</si>
  <si>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</si>
  <si>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</si>
  <si>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</si>
  <si>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</si>
  <si>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</si>
  <si>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</si>
  <si>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</si>
  <si>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</si>
  <si>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</si>
  <si>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</si>
  <si>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</si>
  <si>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</si>
  <si>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</si>
  <si>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</si>
  <si>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</si>
  <si>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</si>
  <si>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</si>
  <si>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</si>
  <si>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</si>
  <si>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</si>
  <si>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</si>
  <si>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</si>
  <si>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</si>
  <si>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</si>
  <si>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</si>
  <si>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</si>
  <si>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</si>
  <si>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</si>
  <si>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</si>
  <si>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</si>
  <si>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</si>
  <si>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</si>
  <si>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</si>
  <si>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</si>
  <si>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</si>
  <si>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</si>
  <si>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</si>
  <si>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</si>
  <si>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</si>
  <si>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</si>
  <si>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</si>
  <si>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</si>
  <si>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</si>
  <si>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</si>
  <si>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</si>
  <si>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</si>
  <si>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</si>
  <si>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</si>
  <si>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</si>
  <si>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</si>
  <si>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</si>
  <si>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</si>
  <si>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</si>
  <si>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</si>
  <si>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</si>
  <si>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</si>
  <si>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</si>
  <si>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</si>
  <si>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</si>
  <si>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</si>
  <si>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</si>
  <si>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</si>
  <si>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</si>
  <si>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</si>
  <si>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</si>
  <si>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</si>
  <si>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</si>
  <si>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</si>
  <si>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</si>
  <si>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</si>
  <si>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</si>
  <si>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</si>
  <si>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</si>
  <si>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</si>
  <si>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</si>
  <si>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</si>
  <si>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</si>
  <si>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</si>
  <si>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</si>
  <si>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</si>
  <si>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</si>
  <si>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</si>
  <si>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</si>
  <si>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</si>
  <si>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</si>
  <si>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</si>
  <si>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</si>
  <si>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</si>
  <si>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</si>
  <si>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</si>
  <si>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</si>
  <si>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</si>
  <si>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</si>
  <si>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</si>
  <si>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</si>
  <si>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</si>
  <si>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</si>
  <si>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</si>
  <si>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</si>
  <si>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</si>
  <si>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</si>
  <si>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</si>
  <si>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</si>
  <si>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</si>
  <si>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</si>
  <si>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</si>
  <si>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</si>
  <si>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</si>
  <si>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</si>
  <si>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</si>
  <si>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</si>
  <si>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</si>
  <si>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</si>
  <si>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</si>
  <si>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</si>
  <si>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</si>
  <si>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</si>
  <si>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</si>
  <si>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</si>
  <si>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</si>
  <si>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</si>
  <si>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</si>
  <si>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</si>
  <si>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</si>
  <si>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</si>
  <si>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</si>
  <si>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</si>
  <si>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</si>
  <si>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</si>
  <si>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</si>
  <si>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</si>
  <si>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</si>
  <si>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</si>
  <si>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</si>
  <si>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</si>
  <si>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</si>
  <si>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</si>
  <si>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</si>
  <si>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</si>
  <si>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</si>
  <si>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</si>
  <si>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</si>
  <si>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</si>
  <si>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</si>
  <si>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</si>
  <si>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</si>
  <si>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</si>
  <si>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</si>
  <si>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</si>
  <si>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</si>
  <si>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</si>
  <si>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</si>
  <si>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</si>
  <si>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</si>
  <si>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</si>
  <si>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</si>
  <si>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</si>
  <si>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</si>
  <si>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</si>
  <si>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</si>
  <si>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</si>
  <si>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</si>
  <si>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</si>
  <si>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</si>
  <si>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</si>
  <si>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</si>
  <si>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</si>
  <si>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</si>
  <si>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</si>
  <si>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</si>
  <si>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</si>
  <si>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</si>
  <si>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</si>
  <si>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</si>
  <si>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</si>
  <si>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</si>
  <si>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</si>
  <si>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</si>
  <si>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</si>
  <si>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</si>
  <si>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</si>
  <si>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</si>
  <si>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</si>
  <si>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</si>
  <si>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</si>
  <si>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</si>
  <si>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</si>
  <si>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</si>
  <si>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</si>
  <si>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</si>
  <si>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</si>
  <si>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</si>
  <si>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</si>
  <si>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</si>
  <si>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</si>
  <si>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</si>
  <si>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</si>
  <si>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</si>
  <si>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</si>
  <si>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</si>
  <si>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</si>
  <si>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</si>
  <si>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</si>
  <si>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</si>
  <si>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</si>
  <si>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</si>
  <si>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</si>
  <si>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</si>
  <si>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</si>
  <si>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</si>
  <si>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</si>
  <si>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</si>
  <si>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</si>
  <si>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</si>
  <si>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</si>
  <si>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</si>
  <si>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</si>
  <si>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</si>
  <si>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</si>
  <si>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</si>
  <si>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</si>
  <si>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</si>
  <si>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</si>
  <si>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</si>
  <si>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</si>
  <si>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</si>
  <si>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</si>
  <si>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</si>
  <si>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</si>
  <si>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</si>
  <si>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</si>
  <si>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</si>
  <si>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</si>
  <si>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</si>
  <si>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</si>
  <si>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</si>
  <si>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</si>
  <si>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</si>
  <si>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</si>
  <si>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</si>
  <si>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</si>
  <si>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</si>
  <si>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</si>
  <si>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</si>
  <si>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</si>
  <si>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</si>
  <si>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</si>
  <si>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</si>
  <si>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</si>
  <si>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</si>
  <si>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</si>
  <si>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</si>
  <si>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</si>
  <si>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</si>
  <si>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</si>
  <si>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</si>
  <si>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</si>
  <si>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</si>
  <si>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</si>
  <si>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</si>
  <si>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</si>
  <si>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</si>
  <si>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</si>
  <si>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</si>
  <si>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</si>
  <si>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</si>
  <si>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</si>
  <si>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</si>
  <si>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</si>
  <si>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</si>
  <si>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</si>
  <si>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</si>
  <si>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</si>
  <si>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</si>
  <si>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</si>
  <si>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</si>
  <si>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</si>
  <si>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</si>
  <si>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</si>
  <si>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</si>
  <si>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</si>
  <si>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</si>
  <si>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</si>
  <si>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</si>
  <si>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</si>
  <si>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</si>
  <si>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</si>
  <si>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</si>
  <si>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</si>
  <si>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</si>
  <si>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</si>
  <si>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</si>
  <si>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</si>
  <si>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</si>
  <si>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</si>
  <si>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</si>
  <si>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</si>
  <si>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</si>
  <si>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</si>
  <si>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</si>
  <si>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</si>
  <si>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</si>
  <si>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</si>
  <si>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</si>
  <si>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</si>
  <si>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</si>
  <si>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</si>
  <si>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</si>
  <si>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</si>
  <si>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</si>
  <si>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</si>
  <si>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</si>
  <si>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</si>
  <si>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</si>
  <si>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</si>
  <si>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</si>
  <si>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</si>
  <si>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</si>
  <si>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</si>
  <si>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</si>
  <si>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</si>
  <si>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</si>
  <si>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</si>
  <si>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</si>
  <si>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</si>
  <si>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</si>
  <si>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</si>
  <si>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</si>
  <si>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</si>
  <si>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</si>
  <si>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</si>
  <si>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</si>
  <si>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</si>
  <si>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</si>
  <si>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</si>
  <si>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</si>
  <si>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</si>
  <si>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</si>
  <si>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</si>
  <si>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</si>
  <si>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</si>
  <si>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</si>
  <si>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</si>
  <si>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</si>
  <si>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</si>
  <si>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</si>
  <si>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</si>
  <si>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</si>
  <si>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</si>
  <si>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</si>
  <si>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</si>
  <si>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</si>
  <si>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</si>
  <si>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</si>
  <si>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</si>
  <si>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</si>
  <si>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</si>
  <si>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</si>
  <si>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</si>
  <si>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</si>
  <si>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</si>
  <si>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</si>
  <si>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</si>
  <si>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</si>
  <si>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</si>
  <si>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</si>
  <si>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</si>
  <si>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</si>
  <si>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</si>
  <si>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</si>
  <si>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</si>
  <si>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</si>
  <si>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</si>
  <si>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</si>
  <si>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</si>
  <si>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</si>
  <si>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</si>
  <si>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</si>
  <si>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</si>
  <si>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</si>
  <si>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</si>
  <si>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</si>
  <si>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</si>
  <si>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</si>
  <si>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</si>
  <si>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</si>
  <si>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</si>
  <si>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</si>
  <si>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</si>
  <si>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</si>
  <si>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</si>
  <si>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</si>
  <si>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</si>
  <si>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</si>
  <si>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</si>
  <si>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</si>
  <si>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</si>
  <si>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</si>
  <si>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</si>
  <si>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</si>
  <si>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</si>
  <si>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</si>
  <si>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</si>
  <si>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</si>
  <si>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</si>
  <si>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</si>
  <si>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</si>
  <si>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</si>
  <si>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</si>
  <si>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</si>
  <si>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</si>
  <si>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</si>
  <si>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</si>
  <si>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</si>
  <si>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</si>
  <si>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</si>
  <si>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</si>
  <si>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</si>
  <si>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</si>
  <si>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</si>
  <si>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</si>
  <si>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</si>
  <si>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</si>
  <si>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</si>
  <si>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</si>
  <si>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</si>
  <si>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</si>
  <si>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</si>
  <si>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</si>
  <si>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</si>
  <si>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</si>
  <si>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</si>
  <si>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</si>
  <si>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</si>
  <si>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</si>
  <si>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</si>
  <si>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</si>
  <si>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</si>
  <si>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</si>
  <si>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</si>
  <si>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</si>
  <si>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</si>
  <si>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</si>
  <si>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</si>
  <si>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</si>
  <si>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</si>
  <si>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</si>
  <si>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</si>
  <si>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</si>
  <si>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</si>
  <si>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</si>
  <si>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</si>
  <si>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</si>
  <si>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</si>
  <si>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</si>
  <si>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</si>
  <si>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</si>
  <si>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</si>
  <si>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</si>
  <si>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</si>
  <si>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</si>
  <si>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</si>
  <si>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</si>
  <si>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</si>
  <si>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</si>
  <si>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</si>
  <si>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</si>
  <si>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</si>
  <si>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</si>
  <si>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</si>
  <si>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</si>
  <si>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</si>
  <si>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</si>
  <si>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</si>
  <si>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</si>
  <si>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</si>
  <si>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</si>
  <si>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</si>
  <si>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</si>
  <si>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</si>
  <si>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</si>
  <si>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</si>
  <si>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</si>
  <si>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</si>
  <si>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</si>
  <si>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</si>
  <si>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</si>
  <si>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</si>
  <si>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</si>
  <si>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</si>
  <si>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</si>
  <si>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</si>
  <si>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</si>
  <si>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</si>
  <si>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</si>
  <si>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</si>
  <si>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</si>
  <si>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</si>
  <si>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</si>
  <si>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</si>
  <si>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</si>
  <si>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</si>
  <si>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</si>
  <si>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</si>
  <si>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</si>
  <si>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</si>
  <si>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</si>
  <si>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</si>
  <si>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</si>
  <si>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</si>
  <si>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</si>
  <si>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</si>
  <si>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</si>
  <si>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</si>
  <si>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</si>
  <si>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</si>
  <si>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</si>
  <si>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</si>
  <si>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</si>
  <si>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</si>
  <si>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</si>
  <si>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</si>
  <si>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</si>
  <si>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</si>
  <si>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</si>
  <si>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</si>
  <si>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</si>
  <si>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</si>
  <si>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</si>
  <si>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</si>
  <si>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</si>
  <si>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</si>
  <si>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</si>
  <si>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</si>
  <si>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</si>
  <si>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</si>
  <si>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</si>
  <si>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</si>
  <si>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</si>
  <si>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</si>
  <si>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</si>
  <si>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</si>
  <si>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</si>
  <si>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</si>
  <si>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</si>
  <si>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</si>
  <si>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</si>
  <si>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</si>
  <si>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</si>
  <si>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</si>
  <si>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</si>
  <si>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</si>
  <si>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</si>
  <si>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</si>
  <si>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</si>
  <si>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</si>
  <si>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</si>
  <si>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</si>
  <si>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</si>
  <si>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</si>
  <si>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</si>
  <si>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</si>
  <si>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</si>
  <si>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</si>
  <si>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</si>
  <si>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</si>
  <si>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</si>
  <si>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</si>
  <si>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</si>
  <si>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</si>
  <si>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</si>
  <si>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</si>
  <si>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</si>
  <si>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</si>
  <si>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</si>
  <si>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</si>
  <si>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</si>
  <si>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</si>
  <si>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</si>
  <si>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</si>
  <si>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</si>
  <si>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</si>
  <si>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</si>
  <si>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</si>
  <si>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</si>
  <si>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</si>
  <si>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</si>
  <si>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</si>
  <si>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</si>
  <si>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</si>
  <si>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</si>
  <si>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</si>
  <si>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</si>
  <si>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</si>
  <si>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</si>
  <si>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</si>
  <si>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</si>
  <si>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</si>
  <si>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</si>
  <si>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</si>
  <si>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</si>
  <si>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</si>
  <si>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</si>
  <si>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</si>
  <si>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</si>
  <si>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</si>
  <si>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</si>
  <si>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</si>
  <si>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</si>
  <si>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</si>
  <si>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</si>
  <si>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</si>
  <si>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</si>
  <si>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</si>
  <si>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</si>
  <si>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</si>
  <si>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</si>
  <si>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</si>
  <si>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</si>
  <si>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</si>
  <si>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</si>
  <si>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</si>
  <si>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</si>
  <si>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</si>
  <si>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</si>
  <si>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</si>
  <si>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</si>
  <si>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</si>
  <si>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</si>
  <si>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</si>
  <si>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</si>
  <si>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</si>
  <si>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</si>
  <si>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</si>
  <si>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</si>
  <si>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</si>
  <si>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</si>
  <si>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</si>
  <si>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</si>
  <si>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</si>
  <si>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</si>
  <si>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</si>
  <si>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</si>
  <si>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</si>
  <si>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</si>
  <si>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</si>
  <si>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</si>
  <si>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</si>
  <si>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</si>
  <si>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</si>
  <si>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</si>
  <si>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</si>
  <si>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</si>
  <si>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</si>
  <si>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</si>
  <si>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</si>
  <si>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</si>
  <si>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</si>
  <si>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</si>
  <si>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</si>
  <si>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</si>
  <si>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</si>
  <si>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</si>
  <si>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</si>
  <si>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</si>
  <si>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</si>
  <si>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</si>
  <si>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</si>
  <si>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</si>
  <si>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</si>
  <si>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</si>
  <si>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</si>
  <si>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</si>
  <si>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</si>
  <si>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</si>
  <si>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</si>
  <si>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</si>
  <si>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</si>
  <si>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</si>
  <si>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</si>
  <si>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</si>
  <si>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</si>
  <si>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</si>
  <si>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</si>
  <si>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</si>
  <si>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</si>
  <si>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</si>
  <si>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</si>
  <si>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</si>
  <si>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</si>
  <si>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</si>
  <si>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</si>
  <si>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</si>
  <si>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</si>
  <si>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</si>
  <si>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</si>
  <si>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</si>
  <si>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</si>
  <si>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</si>
  <si>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</si>
  <si>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</si>
  <si>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</si>
  <si>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</si>
  <si>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</si>
  <si>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</si>
  <si>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</si>
  <si>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</si>
  <si>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</si>
  <si>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</si>
  <si>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</si>
  <si>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</si>
  <si>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</si>
  <si>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</si>
  <si>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</si>
  <si>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</si>
  <si>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</si>
  <si>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</si>
  <si>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</si>
  <si>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</si>
  <si>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</si>
  <si>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</si>
  <si>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</si>
  <si>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</si>
  <si>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</si>
  <si>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</si>
  <si>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</si>
  <si>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</si>
  <si>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</si>
  <si>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</si>
  <si>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</si>
  <si>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</si>
  <si>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</si>
  <si>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</si>
  <si>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</si>
  <si>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</si>
  <si>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</si>
  <si>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</si>
  <si>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</si>
  <si>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</si>
  <si>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</si>
  <si>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</si>
  <si>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</si>
  <si>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</si>
  <si>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</si>
  <si>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</si>
  <si>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</si>
  <si>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</si>
  <si>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</si>
  <si>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</si>
  <si>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</si>
  <si>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</si>
  <si>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</si>
  <si>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</si>
  <si>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</si>
  <si>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</si>
  <si>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</si>
  <si>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</si>
  <si>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</si>
  <si>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</si>
  <si>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</si>
  <si>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</si>
  <si>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</si>
  <si>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</si>
  <si>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</si>
  <si>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</si>
  <si>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</si>
  <si>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</si>
  <si>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</si>
  <si>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</si>
  <si>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</si>
  <si>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</si>
  <si>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</si>
  <si>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</si>
  <si>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</si>
  <si>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</si>
  <si>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</si>
  <si>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</si>
  <si>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</si>
  <si>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</si>
  <si>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</si>
  <si>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</si>
  <si>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</si>
  <si>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</si>
  <si>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</si>
  <si>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</si>
  <si>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</si>
  <si>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</si>
  <si>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</si>
  <si>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</si>
  <si>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</si>
  <si>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</si>
  <si>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</si>
  <si>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</si>
  <si>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</si>
  <si>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</si>
  <si>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</si>
  <si>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</si>
  <si>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</si>
  <si>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</si>
  <si>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</si>
  <si>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</si>
  <si>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</si>
  <si>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</si>
  <si>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</si>
  <si>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</si>
  <si>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</si>
  <si>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</si>
  <si>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</si>
  <si>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</si>
  <si>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</si>
  <si>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</si>
  <si>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</si>
  <si>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</si>
  <si>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</si>
  <si>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</si>
  <si>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</si>
  <si>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</si>
  <si>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</si>
  <si>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</si>
  <si>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</si>
  <si>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</si>
  <si>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</si>
  <si>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</si>
  <si>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</si>
  <si>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</si>
  <si>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</si>
  <si>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</si>
  <si>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</si>
  <si>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</si>
  <si>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</si>
  <si>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</si>
  <si>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</si>
  <si>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</si>
  <si>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</si>
  <si>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</si>
  <si>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</si>
  <si>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</si>
  <si>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</si>
  <si>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</si>
  <si>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</si>
  <si>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</si>
  <si>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</si>
  <si>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</si>
  <si>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</si>
  <si>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</si>
  <si>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</si>
  <si>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</si>
  <si>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</si>
  <si>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</si>
  <si>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</si>
  <si>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</si>
  <si>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</si>
  <si>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</si>
  <si>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</si>
  <si>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</si>
  <si>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</si>
  <si>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</si>
  <si>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</si>
  <si>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</si>
  <si>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</si>
  <si>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</si>
  <si>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</si>
  <si>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</si>
  <si>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</si>
  <si>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</si>
  <si>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</si>
  <si>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</si>
  <si>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</si>
  <si>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</si>
  <si>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</si>
  <si>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</si>
  <si>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</si>
  <si>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</si>
  <si>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</si>
  <si>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</si>
  <si>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</si>
  <si>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</si>
  <si>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</si>
  <si>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</si>
  <si>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</si>
  <si>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</si>
  <si>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</si>
  <si>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</si>
  <si>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</si>
  <si>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</si>
  <si>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</si>
  <si>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</si>
  <si>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</si>
  <si>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</si>
  <si>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</si>
  <si>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</si>
  <si>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</si>
  <si>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</si>
  <si>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</si>
  <si>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</si>
  <si>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</si>
  <si>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</si>
  <si>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</si>
  <si>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</si>
  <si>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</si>
  <si>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</si>
  <si>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</si>
  <si>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</si>
  <si>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</si>
  <si>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</si>
  <si>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</si>
  <si>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</si>
  <si>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</si>
  <si>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</si>
  <si>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</si>
  <si>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</si>
  <si>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</si>
  <si>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</si>
  <si>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</si>
  <si>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</si>
  <si>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</si>
  <si>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</si>
  <si>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</si>
  <si>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</si>
  <si>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</si>
  <si>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</si>
  <si>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</si>
  <si>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</si>
  <si>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</si>
  <si>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</si>
  <si>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</si>
  <si>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</si>
  <si>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</si>
  <si>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</si>
  <si>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</si>
  <si>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</si>
  <si>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</si>
  <si>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</si>
  <si>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</si>
  <si>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</si>
  <si>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</si>
  <si>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</si>
  <si>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</si>
  <si>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</si>
  <si>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</si>
  <si>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</si>
  <si>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</si>
  <si>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</si>
  <si>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</si>
  <si>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</si>
  <si>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</si>
  <si>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</si>
  <si>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</si>
  <si>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</si>
  <si>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</si>
  <si>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</si>
  <si>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</si>
  <si>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</si>
  <si>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</si>
  <si>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</si>
  <si>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</si>
  <si>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</si>
  <si>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</si>
  <si>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</si>
  <si>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</si>
  <si>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</si>
  <si>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</si>
  <si>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</si>
  <si>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</si>
  <si>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</si>
  <si>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</si>
  <si>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</si>
  <si>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</si>
  <si>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</si>
  <si>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</si>
  <si>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</si>
  <si>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</si>
  <si>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</si>
  <si>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</si>
  <si>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</si>
  <si>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</si>
  <si>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</si>
  <si>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</si>
  <si>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</si>
  <si>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</si>
  <si>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</si>
  <si>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</si>
  <si>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</si>
  <si>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</si>
  <si>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</si>
  <si>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</si>
  <si>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</si>
  <si>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</si>
  <si>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</si>
  <si>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</si>
  <si>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</si>
  <si>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</si>
  <si>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</si>
  <si>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</si>
  <si>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</si>
  <si>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</si>
  <si>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</si>
  <si>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</si>
  <si>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</si>
  <si>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</si>
  <si>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</si>
  <si>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</si>
  <si>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</si>
  <si>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</si>
  <si>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</si>
  <si>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</si>
  <si>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</si>
  <si>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</si>
  <si>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</si>
  <si>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</si>
  <si>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</si>
  <si>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</si>
  <si>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</si>
  <si>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</si>
  <si>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</si>
  <si>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</si>
  <si>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</si>
  <si>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</si>
  <si>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</si>
  <si>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</si>
  <si>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</si>
  <si>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</si>
  <si>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</si>
  <si>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</si>
  <si>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</si>
  <si>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</si>
  <si>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</si>
  <si>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</si>
  <si>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</si>
  <si>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</si>
  <si>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</si>
  <si>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</si>
  <si>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</si>
  <si>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</si>
  <si>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</si>
  <si>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</si>
  <si>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</si>
  <si>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</si>
  <si>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</si>
  <si>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</si>
  <si>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</si>
  <si>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</si>
  <si>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</si>
  <si>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</si>
  <si>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</si>
  <si>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</si>
  <si>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</si>
  <si>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</si>
  <si>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</si>
  <si>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</si>
  <si>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</si>
  <si>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</si>
  <si>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</si>
  <si>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</si>
  <si>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</si>
  <si>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</si>
  <si>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</si>
  <si>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</si>
  <si>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</si>
  <si>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</si>
  <si>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</si>
  <si>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</si>
  <si>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</si>
  <si>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</si>
  <si>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</si>
  <si>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</si>
  <si>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</si>
  <si>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</si>
  <si>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</si>
  <si>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</si>
  <si>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</si>
  <si>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</si>
  <si>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</si>
  <si>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</si>
  <si>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</si>
  <si>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</si>
  <si>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</si>
  <si>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</si>
  <si>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</si>
  <si>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</si>
  <si>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</si>
  <si>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</si>
  <si>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</si>
  <si>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</si>
  <si>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</si>
  <si>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</si>
  <si>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</si>
  <si>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</si>
  <si>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</si>
  <si>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</si>
  <si>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</si>
  <si>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</si>
  <si>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</si>
  <si>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</si>
  <si>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</si>
  <si>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</si>
  <si>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</si>
  <si>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</si>
  <si>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</si>
  <si>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</si>
  <si>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</si>
  <si>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</si>
  <si>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</si>
  <si>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</si>
  <si>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</si>
  <si>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</si>
  <si>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</si>
  <si>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</si>
  <si>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</si>
  <si>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</si>
  <si>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</si>
  <si>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</si>
  <si>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</si>
  <si>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</si>
  <si>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</si>
  <si>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</si>
  <si>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</si>
  <si>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</si>
  <si>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</si>
  <si>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</si>
  <si>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</si>
  <si>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</si>
  <si>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</si>
  <si>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</si>
  <si>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</si>
  <si>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</si>
  <si>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</si>
  <si>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</si>
  <si>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</si>
  <si>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</si>
  <si>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</si>
  <si>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</si>
  <si>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</si>
  <si>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</si>
  <si>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</si>
  <si>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</si>
  <si>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</si>
  <si>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</si>
  <si>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</si>
  <si>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</si>
  <si>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</si>
  <si>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</si>
  <si>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</si>
  <si>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</si>
  <si>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</si>
  <si>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</si>
  <si>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</si>
  <si>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</si>
  <si>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</si>
  <si>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</si>
  <si>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</si>
  <si>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</si>
  <si>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</si>
  <si>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</si>
  <si>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</si>
  <si>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</si>
  <si>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</si>
  <si>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</si>
  <si>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</si>
  <si>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</si>
  <si>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</si>
  <si>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</si>
  <si>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</si>
  <si>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</si>
  <si>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</si>
  <si>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</si>
  <si>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</si>
  <si>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</si>
  <si>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</si>
  <si>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</si>
  <si>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</si>
  <si>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</si>
  <si>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</si>
  <si>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</si>
  <si>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</si>
  <si>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</si>
  <si>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</si>
  <si>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</si>
  <si>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</si>
  <si>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</si>
  <si>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</si>
  <si>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</si>
  <si>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</si>
  <si>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</si>
  <si>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</si>
  <si>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</si>
  <si>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</si>
  <si>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</si>
  <si>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</si>
  <si>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</si>
  <si>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</si>
  <si>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</si>
  <si>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</si>
  <si>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</si>
  <si>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</si>
  <si>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</si>
  <si>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</si>
  <si>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</si>
  <si>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</si>
  <si>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</si>
  <si>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</si>
  <si>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</si>
  <si>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</si>
  <si>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</si>
  <si>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</si>
  <si>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</si>
  <si>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</si>
  <si>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</si>
  <si>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</si>
  <si>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</si>
  <si>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</si>
  <si>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</si>
  <si>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</si>
  <si>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</si>
  <si>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</si>
  <si>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</si>
  <si>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</si>
  <si>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</si>
  <si>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</si>
  <si>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</si>
  <si>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</si>
  <si>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</si>
  <si>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</si>
  <si>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</si>
  <si>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</si>
  <si>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</si>
  <si>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</si>
  <si>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</si>
  <si>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</si>
  <si>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</si>
  <si>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</si>
  <si>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</si>
  <si>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</si>
  <si>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</si>
  <si>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</si>
  <si>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</si>
  <si>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</si>
  <si>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</si>
  <si>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</si>
  <si>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</si>
  <si>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</si>
  <si>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</si>
  <si>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</si>
  <si>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</si>
  <si>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</si>
  <si>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</si>
  <si>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</si>
  <si>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</si>
  <si>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</si>
  <si>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</si>
  <si>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</si>
  <si>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</si>
  <si>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</si>
  <si>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</si>
  <si>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</si>
  <si>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</si>
  <si>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</si>
  <si>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</si>
  <si>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</si>
  <si>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</si>
  <si>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</si>
  <si>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</si>
  <si>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</si>
  <si>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</si>
  <si>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</si>
  <si>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</si>
  <si>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</si>
  <si>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</si>
  <si>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</si>
  <si>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</si>
  <si>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</si>
  <si>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</si>
  <si>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</si>
  <si>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</si>
  <si>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</si>
  <si>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</si>
  <si>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</si>
  <si>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</si>
  <si>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</si>
  <si>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</si>
  <si>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</si>
  <si>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</si>
  <si>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</si>
  <si>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</si>
  <si>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</si>
  <si>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</si>
  <si>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</si>
  <si>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</si>
  <si>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</si>
  <si>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</si>
  <si>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</si>
  <si>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</si>
  <si>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</si>
  <si>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</si>
  <si>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</si>
  <si>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</si>
  <si>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</si>
  <si>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</si>
  <si>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</si>
  <si>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</si>
  <si>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</si>
  <si>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</si>
  <si>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</si>
  <si>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</si>
  <si>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</si>
  <si>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</si>
  <si>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</si>
  <si>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</si>
  <si>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</si>
  <si>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</si>
  <si>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</si>
  <si>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</si>
  <si>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</si>
  <si>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</si>
  <si>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</si>
  <si>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</si>
  <si>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</si>
  <si>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</si>
  <si>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</si>
  <si>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</si>
  <si>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</si>
  <si>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</si>
  <si>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</si>
  <si>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</si>
  <si>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</si>
  <si>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</si>
  <si>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</si>
  <si>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</si>
  <si>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</si>
  <si>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</si>
  <si>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</si>
  <si>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</si>
  <si>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</si>
  <si>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</si>
  <si>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</si>
  <si>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</si>
  <si>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</si>
  <si>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</si>
  <si>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</si>
  <si>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</si>
  <si>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</si>
  <si>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</si>
  <si>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</si>
  <si>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</si>
  <si>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</si>
  <si>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</si>
  <si>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</si>
  <si>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</si>
  <si>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</si>
  <si>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</si>
  <si>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</si>
  <si>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</si>
  <si>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</si>
  <si>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</si>
  <si>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</si>
  <si>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</si>
  <si>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</si>
  <si>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</si>
  <si>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</si>
  <si>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</si>
  <si>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</si>
  <si>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</si>
  <si>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</si>
  <si>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</si>
  <si>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</si>
  <si>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</si>
  <si>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</si>
  <si>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</si>
  <si>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</si>
  <si>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</si>
  <si>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</si>
  <si>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</si>
  <si>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</si>
  <si>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</si>
  <si>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</si>
  <si>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</si>
  <si>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</si>
  <si>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</si>
  <si>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</si>
  <si>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</si>
  <si>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</si>
  <si>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</si>
  <si>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</si>
  <si>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</si>
  <si>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</si>
  <si>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</si>
  <si>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</si>
  <si>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</si>
  <si>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</si>
  <si>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</si>
  <si>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</si>
  <si>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</si>
  <si>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</si>
  <si>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</si>
  <si>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</si>
  <si>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</si>
  <si>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</si>
  <si>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</si>
  <si>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</si>
  <si>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</si>
  <si>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</si>
  <si>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</si>
  <si>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</si>
  <si>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</si>
  <si>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</si>
  <si>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</si>
  <si>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</si>
  <si>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</si>
  <si>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</si>
  <si>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</si>
  <si>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</si>
  <si>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</si>
  <si>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</si>
  <si>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</si>
  <si>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</si>
  <si>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</si>
  <si>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</si>
  <si>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</si>
  <si>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</si>
  <si>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</si>
  <si>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</si>
  <si>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</si>
  <si>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</si>
  <si>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</si>
  <si>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</si>
  <si>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</si>
  <si>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</si>
  <si>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</si>
  <si>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</si>
  <si>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</si>
  <si>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</si>
  <si>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</si>
  <si>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</si>
  <si>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</si>
  <si>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</si>
  <si>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</si>
  <si>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</si>
  <si>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</si>
  <si>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</si>
  <si>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</si>
  <si>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</si>
  <si>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</si>
  <si>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</si>
  <si>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</si>
  <si>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</si>
  <si>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</si>
  <si>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</si>
  <si>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</si>
  <si>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</si>
  <si>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</si>
  <si>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</si>
  <si>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</si>
  <si>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</si>
  <si>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</si>
  <si>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</si>
  <si>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</si>
  <si>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</si>
  <si>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</si>
  <si>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</si>
  <si>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</si>
  <si>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</si>
  <si>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</si>
  <si>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</si>
  <si>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</si>
  <si>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</si>
  <si>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</si>
  <si>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</si>
  <si>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</si>
  <si>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</si>
  <si>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</si>
  <si>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</si>
  <si>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</si>
  <si>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</si>
  <si>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</si>
  <si>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</si>
  <si>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</si>
  <si>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</si>
  <si>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</si>
  <si>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</si>
  <si>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</si>
  <si>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</si>
  <si>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</si>
  <si>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</si>
  <si>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</si>
  <si>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</si>
  <si>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</si>
  <si>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</si>
  <si>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</si>
  <si>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</si>
  <si>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</si>
  <si>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</si>
  <si>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</si>
  <si>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</si>
  <si>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</si>
  <si>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</si>
  <si>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</si>
  <si>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</si>
  <si>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</si>
  <si>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</si>
  <si>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</si>
  <si>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</si>
  <si>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</si>
  <si>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</si>
  <si>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</si>
  <si>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</si>
  <si>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</si>
  <si>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</si>
  <si>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</si>
  <si>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</si>
  <si>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</si>
  <si>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</si>
  <si>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</si>
  <si>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</si>
  <si>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</si>
  <si>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</si>
  <si>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</si>
  <si>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</si>
  <si>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</si>
  <si>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</si>
  <si>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</si>
  <si>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</si>
  <si>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</si>
  <si>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</si>
  <si>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</si>
  <si>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</si>
  <si>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</si>
  <si>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</si>
  <si>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</si>
  <si>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</si>
  <si>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</si>
  <si>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</si>
  <si>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</si>
  <si>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</si>
  <si>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</si>
  <si>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</si>
  <si>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</si>
  <si>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</si>
  <si>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</si>
  <si>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</si>
  <si>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</si>
  <si>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</si>
  <si>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</si>
  <si>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</si>
  <si>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</si>
  <si>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</si>
  <si>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</si>
  <si>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</si>
  <si>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</si>
  <si>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</si>
  <si>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</si>
  <si>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</si>
  <si>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</si>
  <si>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</si>
  <si>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</si>
  <si>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</si>
  <si>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</si>
  <si>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</si>
  <si>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</si>
  <si>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</si>
  <si>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</si>
  <si>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</si>
  <si>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</si>
  <si>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</si>
  <si>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</si>
  <si>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</si>
  <si>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</si>
  <si>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</si>
  <si>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</si>
  <si>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</si>
  <si>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</si>
  <si>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</si>
  <si>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</si>
  <si>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</si>
  <si>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</si>
  <si>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</si>
  <si>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</si>
  <si>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</si>
  <si>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</si>
  <si>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</si>
  <si>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</si>
  <si>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</si>
  <si>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</si>
  <si>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</si>
  <si>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</si>
  <si>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</si>
  <si>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</si>
  <si>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</si>
  <si>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</si>
  <si>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</si>
  <si>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</si>
  <si>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</si>
  <si>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</si>
  <si>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</si>
  <si>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</si>
  <si>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</si>
  <si>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</si>
  <si>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</si>
  <si>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</si>
  <si>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</si>
  <si>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</si>
  <si>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</si>
  <si>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</si>
  <si>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</si>
  <si>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</si>
  <si>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</si>
  <si>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</si>
  <si>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</si>
  <si>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</si>
  <si>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</si>
  <si>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</si>
  <si>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</si>
  <si>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</si>
  <si>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</si>
  <si>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</si>
  <si>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</si>
  <si>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</si>
  <si>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</si>
  <si>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</si>
  <si>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</si>
  <si>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</si>
  <si>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</si>
  <si>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</si>
  <si>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</si>
  <si>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</si>
  <si>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</si>
  <si>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</si>
  <si>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</si>
  <si>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</si>
  <si>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</si>
  <si>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</si>
  <si>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</si>
  <si>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</si>
  <si>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</si>
  <si>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</si>
  <si>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</si>
  <si>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</si>
  <si>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</si>
  <si>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</si>
  <si>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</si>
  <si>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</si>
  <si>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</si>
  <si>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</si>
  <si>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</si>
  <si>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</si>
  <si>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</si>
  <si>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</si>
  <si>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</si>
  <si>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</si>
  <si>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</si>
  <si>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</si>
  <si>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</si>
  <si>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</si>
  <si>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</si>
  <si>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</si>
  <si>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</si>
  <si>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</si>
  <si>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</si>
  <si>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</si>
  <si>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</si>
  <si>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</si>
  <si>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</si>
  <si>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</si>
  <si>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</si>
  <si>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</si>
  <si>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</si>
  <si>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</si>
  <si>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</si>
  <si>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</si>
  <si>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</si>
  <si>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</si>
  <si>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</si>
  <si>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</si>
  <si>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</si>
  <si>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</si>
  <si>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</si>
  <si>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</si>
  <si>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</si>
  <si>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</si>
  <si>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</si>
  <si>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</si>
  <si>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</si>
  <si>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</si>
  <si>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</si>
  <si>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</si>
  <si>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</si>
  <si>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</si>
  <si>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</si>
  <si>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</si>
  <si>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</si>
  <si>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</si>
  <si>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</si>
  <si>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</si>
  <si>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</si>
  <si>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</si>
  <si>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</si>
  <si>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</si>
  <si>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</si>
  <si>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</si>
  <si>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</si>
  <si>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</si>
  <si>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</si>
  <si>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</si>
  <si>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</si>
  <si>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</si>
  <si>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</si>
  <si>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</si>
  <si>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</si>
  <si>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</si>
  <si>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</si>
  <si>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</si>
  <si>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</si>
  <si>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</si>
  <si>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</si>
  <si>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</si>
  <si>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</si>
  <si>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</si>
  <si>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</si>
  <si>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</si>
  <si>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</si>
  <si>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</si>
  <si>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</si>
  <si>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</si>
  <si>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</si>
  <si>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</si>
  <si>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</si>
  <si>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</si>
  <si>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</si>
  <si>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</si>
  <si>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</si>
  <si>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</si>
  <si>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</si>
  <si>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</si>
  <si>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</si>
  <si>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</si>
  <si>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</si>
  <si>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</si>
  <si>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</si>
  <si>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</si>
  <si>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</si>
  <si>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</si>
  <si>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</si>
  <si>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</si>
  <si>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</si>
  <si>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</si>
  <si>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</si>
  <si>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</si>
  <si>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</si>
  <si>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</si>
  <si>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</si>
  <si>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</si>
  <si>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</si>
  <si>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</si>
  <si>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</si>
  <si>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</si>
  <si>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</si>
  <si>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</si>
  <si>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</si>
  <si>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</si>
  <si>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</si>
  <si>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</si>
  <si>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</si>
  <si>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</si>
  <si>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</si>
  <si>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</si>
  <si>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</si>
  <si>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</si>
  <si>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</si>
  <si>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</si>
  <si>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</si>
  <si>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</si>
  <si>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</si>
  <si>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</si>
  <si>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</si>
  <si>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</si>
  <si>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</si>
  <si>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</si>
  <si>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</si>
  <si>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</si>
  <si>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</si>
  <si>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</si>
  <si>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</si>
  <si>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</si>
  <si>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</si>
  <si>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</si>
  <si>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</si>
  <si>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</si>
  <si>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</si>
  <si>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</si>
  <si>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</si>
  <si>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</si>
  <si>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</si>
  <si>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</si>
  <si>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</si>
  <si>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</si>
  <si>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</si>
  <si>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</si>
  <si>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</si>
  <si>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</si>
  <si>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</si>
  <si>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</si>
  <si>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</si>
  <si>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</si>
  <si>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</si>
  <si>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</si>
  <si>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</si>
  <si>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</si>
  <si>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</si>
  <si>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</si>
  <si>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</si>
  <si>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</si>
  <si>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</si>
  <si>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</si>
  <si>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</si>
  <si>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</si>
  <si>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</si>
  <si>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</si>
  <si>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</si>
  <si>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</si>
  <si>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</si>
  <si>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</si>
  <si>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</si>
  <si>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</si>
  <si>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</si>
  <si>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</si>
  <si>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</si>
  <si>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</si>
  <si>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</si>
  <si>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</si>
  <si>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</si>
  <si>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</si>
  <si>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</si>
  <si>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</si>
  <si>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</si>
  <si>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</si>
  <si>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</si>
  <si>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</si>
  <si>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</si>
  <si>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</si>
  <si>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</si>
  <si>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</si>
  <si>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</si>
  <si>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</si>
  <si>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</si>
  <si>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</si>
  <si>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</si>
  <si>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</si>
  <si>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</si>
  <si>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</si>
  <si>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</si>
  <si>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</si>
  <si>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</si>
  <si>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</si>
  <si>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</si>
  <si>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</si>
  <si>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</si>
  <si>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</si>
  <si>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</si>
  <si>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</si>
  <si>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</si>
  <si>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</si>
  <si>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</si>
  <si>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</si>
  <si>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</si>
  <si>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</si>
  <si>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</si>
  <si>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</si>
  <si>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</si>
  <si>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</si>
  <si>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</si>
  <si>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</si>
  <si>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</si>
  <si>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</si>
  <si>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</si>
  <si>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</si>
  <si>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</si>
  <si>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</si>
  <si>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</si>
  <si>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</si>
  <si>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</si>
  <si>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</si>
  <si>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</si>
  <si>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</si>
  <si>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</si>
  <si>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</si>
  <si>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</si>
  <si>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</si>
  <si>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</si>
  <si>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</si>
  <si>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</si>
  <si>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</si>
  <si>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</si>
  <si>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</si>
  <si>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</si>
  <si>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</si>
  <si>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</si>
  <si>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</si>
  <si>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</si>
  <si>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</si>
  <si>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</si>
  <si>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</si>
  <si>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</si>
  <si>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</si>
  <si>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</si>
  <si>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</si>
  <si>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</si>
  <si>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</si>
  <si>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</si>
  <si>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</si>
  <si>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</si>
  <si>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</si>
  <si>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</si>
  <si>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</si>
  <si>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</si>
  <si>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</si>
  <si>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</si>
  <si>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</si>
  <si>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</si>
  <si>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</si>
  <si>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</si>
  <si>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</si>
  <si>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</si>
  <si>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</si>
  <si>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</si>
  <si>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</si>
  <si>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</si>
  <si>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</si>
  <si>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</si>
  <si>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</si>
  <si>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</si>
  <si>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</si>
  <si>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</si>
  <si>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</si>
  <si>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</si>
  <si>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</si>
  <si>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</si>
  <si>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</si>
  <si>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</si>
  <si>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</si>
  <si>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</si>
  <si>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</si>
  <si>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</si>
  <si>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</si>
  <si>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</si>
  <si>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</si>
  <si>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</si>
  <si>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</si>
  <si>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</si>
  <si>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</si>
  <si>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</si>
  <si>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</si>
  <si>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</si>
  <si>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</si>
  <si>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</si>
  <si>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</si>
  <si>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</si>
  <si>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</si>
  <si>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</si>
  <si>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</si>
  <si>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</si>
  <si>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</si>
  <si>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</si>
  <si>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</si>
  <si>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</si>
  <si>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</si>
  <si>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</si>
  <si>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</si>
  <si>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</si>
  <si>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</si>
  <si>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</si>
  <si>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</si>
  <si>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</si>
  <si>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</si>
  <si>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</si>
  <si>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</si>
  <si>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</si>
  <si>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</si>
  <si>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</si>
  <si>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</si>
  <si>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</si>
  <si>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</si>
  <si>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</si>
  <si>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</si>
  <si>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</si>
  <si>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</si>
  <si>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</si>
  <si>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</si>
  <si>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</si>
  <si>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</si>
  <si>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</si>
  <si>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</si>
  <si>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</si>
  <si>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</si>
  <si>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</si>
  <si>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</si>
  <si>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</si>
  <si>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</si>
  <si>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</si>
  <si>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</si>
  <si>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</si>
  <si>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</si>
  <si>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</si>
  <si>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</si>
  <si>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</si>
  <si>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</si>
  <si>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</si>
  <si>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</si>
  <si>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</si>
  <si>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</si>
  <si>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</si>
  <si>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</si>
  <si>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</si>
  <si>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</si>
  <si>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</si>
  <si>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</si>
  <si>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</si>
  <si>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</si>
  <si>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</si>
  <si>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</si>
  <si>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</si>
  <si>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</si>
  <si>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</si>
  <si>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</si>
  <si>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</si>
  <si>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</si>
  <si>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</si>
  <si>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</si>
  <si>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</si>
  <si>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</si>
  <si>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</si>
  <si>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</si>
  <si>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</si>
  <si>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</si>
  <si>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</si>
  <si>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</si>
  <si>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</si>
  <si>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</si>
  <si>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</si>
  <si>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</si>
  <si>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</si>
  <si>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</si>
  <si>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</si>
  <si>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</si>
  <si>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</si>
  <si>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</si>
  <si>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</si>
  <si>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</si>
  <si>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</si>
  <si>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</si>
  <si>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</si>
  <si>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</si>
  <si>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</si>
  <si>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</si>
  <si>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</si>
  <si>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</si>
  <si>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</si>
  <si>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</si>
  <si>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</si>
  <si>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</si>
  <si>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</si>
  <si>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</si>
  <si>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</si>
  <si>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</si>
  <si>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</si>
  <si>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</si>
  <si>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</si>
  <si>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</si>
  <si>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</si>
  <si>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</si>
  <si>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</si>
  <si>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</si>
  <si>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</si>
  <si>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</si>
  <si>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</si>
  <si>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</si>
  <si>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</si>
  <si>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</si>
  <si>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</si>
  <si>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</si>
  <si>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</si>
  <si>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</si>
  <si>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</si>
  <si>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</si>
  <si>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</si>
  <si>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</si>
  <si>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</si>
  <si>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</si>
  <si>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</si>
  <si>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</si>
  <si>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</si>
  <si>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</si>
  <si>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</si>
  <si>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</si>
  <si>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</si>
  <si>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</si>
  <si>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</si>
  <si>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</si>
  <si>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</si>
  <si>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</si>
  <si>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</si>
  <si>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</si>
  <si>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</si>
  <si>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</si>
  <si>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</si>
  <si>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</si>
  <si>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</si>
  <si>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</si>
  <si>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</si>
  <si>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</si>
  <si>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</si>
  <si>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</si>
  <si>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</si>
  <si>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</si>
  <si>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</si>
  <si>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</si>
  <si>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</si>
  <si>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</si>
  <si>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</si>
  <si>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</si>
  <si>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</si>
  <si>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</si>
  <si>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</si>
  <si>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</si>
  <si>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</si>
  <si>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</si>
  <si>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</si>
  <si>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</si>
  <si>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</si>
  <si>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</si>
  <si>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</si>
  <si>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</si>
  <si>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</si>
  <si>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</si>
  <si>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</si>
  <si>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</si>
  <si>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</si>
  <si>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</si>
  <si>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</si>
  <si>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</si>
  <si>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</si>
  <si>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</si>
  <si>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</si>
  <si>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</si>
  <si>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</si>
  <si>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</si>
  <si>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</si>
  <si>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</si>
  <si>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</si>
  <si>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</si>
  <si>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</si>
  <si>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</si>
  <si>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</si>
  <si>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</si>
  <si>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</si>
  <si>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</si>
  <si>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</si>
  <si>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</si>
  <si>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</si>
  <si>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</si>
  <si>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</si>
  <si>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</si>
  <si>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</si>
  <si>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</si>
  <si>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</si>
  <si>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</si>
  <si>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</si>
  <si>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</si>
  <si>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</si>
  <si>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</si>
  <si>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</si>
  <si>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</si>
  <si>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</si>
  <si>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</si>
  <si>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</si>
  <si>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</si>
  <si>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</si>
  <si>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</si>
  <si>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</si>
  <si>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</si>
  <si>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</si>
  <si>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</si>
  <si>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</si>
  <si>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</si>
  <si>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</si>
  <si>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</si>
  <si>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</si>
  <si>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</si>
  <si>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</si>
  <si>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</si>
  <si>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</si>
  <si>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</si>
  <si>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</si>
  <si>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</si>
  <si>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</si>
  <si>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</si>
  <si>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</si>
  <si>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</si>
  <si>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</si>
  <si>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</si>
  <si>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</si>
  <si>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</si>
  <si>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</si>
  <si>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</si>
  <si>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</si>
  <si>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</si>
  <si>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</si>
  <si>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</si>
  <si>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</si>
  <si>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</si>
  <si>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</si>
  <si>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</si>
  <si>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</si>
  <si>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</si>
  <si>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</si>
  <si>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</si>
  <si>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</si>
  <si>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</si>
  <si>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</si>
  <si>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</si>
  <si>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</si>
  <si>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</si>
  <si>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</si>
  <si>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</si>
  <si>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</si>
  <si>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</si>
  <si>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</si>
  <si>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</si>
  <si>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</si>
  <si>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</si>
  <si>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</si>
  <si>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</si>
  <si>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</si>
  <si>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</si>
  <si>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</si>
  <si>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</si>
  <si>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</si>
  <si>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</si>
  <si>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</si>
  <si>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</si>
  <si>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</si>
  <si>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</si>
  <si>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</si>
  <si>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</si>
  <si>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</si>
  <si>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</si>
  <si>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</si>
  <si>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</si>
  <si>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</si>
  <si>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</si>
  <si>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</si>
  <si>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</si>
  <si>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</si>
  <si>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</si>
  <si>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</si>
  <si>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</si>
  <si>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</si>
  <si>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</si>
  <si>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</si>
  <si>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</si>
  <si>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</si>
  <si>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</si>
  <si>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</si>
  <si>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</si>
  <si>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</si>
  <si>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</si>
  <si>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</si>
  <si>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</si>
  <si>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</si>
  <si>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</si>
  <si>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</si>
  <si>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</si>
  <si>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</si>
  <si>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</si>
  <si>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</si>
  <si>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</si>
  <si>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</si>
  <si>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</si>
  <si>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</si>
  <si>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</si>
  <si>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</si>
  <si>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</si>
  <si>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</si>
  <si>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</si>
  <si>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</si>
  <si>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</si>
  <si>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</si>
  <si>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</si>
  <si>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</si>
  <si>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</si>
  <si>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</si>
  <si>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</si>
  <si>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</si>
  <si>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</si>
  <si>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</si>
  <si>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</si>
  <si>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</si>
  <si>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</si>
  <si>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</si>
  <si>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</si>
  <si>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</si>
  <si>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</si>
  <si>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</si>
  <si>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</si>
  <si>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</si>
  <si>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</si>
  <si>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</si>
  <si>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</si>
  <si>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</si>
  <si>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</si>
  <si>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</si>
  <si>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</si>
  <si>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</si>
  <si>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</si>
  <si>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</si>
  <si>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</si>
  <si>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</si>
  <si>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</si>
  <si>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</si>
  <si>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</si>
  <si>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</si>
  <si>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</si>
  <si>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</si>
  <si>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</si>
  <si>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</si>
  <si>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</si>
  <si>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</si>
  <si>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</si>
  <si>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</si>
  <si>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</si>
  <si>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</si>
  <si>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</si>
  <si>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</si>
  <si>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</si>
  <si>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</si>
  <si>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</si>
  <si>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</si>
  <si>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</si>
  <si>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</si>
  <si>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</si>
  <si>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</si>
  <si>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</si>
  <si>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</si>
  <si>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</si>
  <si>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</si>
  <si>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</si>
  <si>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</si>
  <si>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</si>
  <si>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</si>
  <si>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</si>
  <si>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</si>
  <si>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</si>
  <si>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</si>
  <si>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</si>
  <si>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</si>
  <si>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</si>
  <si>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</si>
  <si>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</si>
  <si>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</si>
  <si>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</si>
  <si>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</si>
  <si>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</si>
  <si>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</si>
  <si>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</si>
  <si>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</si>
  <si>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</si>
  <si>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</si>
  <si>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</si>
  <si>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</si>
  <si>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</si>
  <si>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</si>
  <si>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</si>
  <si>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</si>
  <si>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</si>
  <si>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</si>
  <si>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</si>
  <si>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</si>
  <si>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</si>
  <si>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</si>
  <si>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</si>
  <si>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</si>
  <si>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</si>
  <si>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</si>
  <si>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</si>
  <si>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</si>
  <si>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</si>
  <si>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</si>
  <si>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</si>
  <si>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</si>
  <si>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</si>
  <si>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</si>
  <si>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</si>
  <si>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</si>
  <si>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</si>
  <si>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</si>
  <si>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</si>
  <si>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</si>
  <si>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</si>
  <si>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</si>
  <si>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</si>
  <si>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</si>
  <si>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</si>
  <si>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</si>
  <si>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</si>
  <si>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</si>
  <si>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</si>
  <si>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</si>
  <si>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</si>
  <si>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</si>
  <si>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</si>
  <si>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</si>
  <si>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</si>
  <si>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</si>
  <si>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</si>
  <si>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</si>
  <si>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</si>
  <si>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</si>
  <si>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</si>
  <si>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</si>
  <si>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</si>
  <si>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</si>
  <si>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</si>
  <si>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</si>
  <si>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</si>
  <si>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</si>
  <si>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</si>
  <si>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</si>
  <si>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</si>
  <si>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</si>
  <si>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</si>
  <si>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</si>
  <si>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</si>
  <si>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</si>
  <si>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</si>
  <si>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</si>
  <si>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</si>
  <si>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</si>
  <si>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</si>
  <si>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</si>
  <si>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</si>
  <si>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</si>
  <si>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</si>
  <si>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</si>
  <si>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</si>
  <si>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</si>
  <si>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</si>
  <si>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</si>
  <si>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</si>
  <si>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</si>
  <si>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</si>
  <si>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</si>
  <si>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</si>
  <si>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</si>
  <si>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</si>
  <si>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</si>
  <si>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</si>
  <si>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</si>
  <si>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</si>
  <si>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</si>
  <si>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</si>
  <si>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</si>
  <si>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</si>
  <si>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</si>
  <si>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</si>
  <si>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</si>
  <si>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</si>
  <si>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</si>
  <si>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</si>
  <si>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</si>
  <si>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</si>
  <si>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</si>
  <si>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</si>
  <si>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</si>
  <si>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</si>
  <si>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</si>
  <si>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</si>
  <si>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</si>
  <si>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</si>
  <si>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</si>
  <si>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</si>
  <si>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</si>
  <si>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</si>
  <si>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</si>
  <si>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</si>
  <si>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</si>
  <si>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</si>
  <si>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</si>
  <si>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</si>
  <si>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</si>
  <si>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</si>
  <si>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</si>
  <si>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</si>
  <si>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</si>
  <si>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</si>
  <si>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</si>
  <si>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</si>
  <si>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</si>
  <si>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</si>
  <si>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</si>
  <si>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</si>
  <si>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</si>
  <si>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</si>
  <si>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</si>
  <si>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</si>
  <si>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</si>
  <si>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</si>
  <si>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</si>
  <si>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</si>
  <si>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</si>
  <si>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</si>
  <si>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</si>
  <si>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</si>
  <si>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</si>
  <si>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</si>
  <si>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</si>
  <si>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</si>
  <si>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</si>
  <si>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</si>
  <si>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</si>
  <si>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</si>
  <si>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</si>
  <si>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</si>
  <si>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</si>
  <si>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</si>
  <si>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</si>
  <si>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</si>
  <si>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</si>
  <si>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</si>
  <si>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</si>
  <si>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</si>
  <si>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</si>
  <si>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</si>
  <si>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</si>
  <si>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</si>
  <si>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</si>
  <si>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</si>
  <si>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</si>
  <si>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</si>
  <si>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</si>
  <si>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</si>
  <si>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</si>
  <si>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</si>
  <si>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</si>
  <si>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</si>
  <si>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</si>
  <si>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</si>
  <si>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</si>
  <si>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</si>
  <si>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</si>
  <si>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</si>
  <si>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</si>
  <si>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</si>
  <si>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</si>
  <si>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</si>
  <si>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</si>
  <si>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</si>
  <si>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</si>
  <si>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</si>
  <si>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</si>
  <si>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</si>
  <si>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</si>
  <si>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</si>
  <si>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</si>
  <si>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</si>
  <si>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</si>
  <si>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</si>
  <si>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</si>
  <si>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</si>
  <si>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</si>
  <si>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</si>
  <si>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</si>
  <si>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</si>
  <si>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</si>
  <si>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</si>
  <si>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</si>
  <si>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</si>
  <si>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</si>
  <si>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</si>
  <si>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</si>
  <si>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</si>
  <si>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</si>
  <si>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</si>
  <si>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</si>
  <si>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</si>
  <si>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</si>
  <si>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</si>
  <si>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</si>
  <si>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</si>
  <si>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</si>
  <si>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</si>
  <si>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</si>
  <si>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</si>
  <si>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</si>
  <si>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</si>
  <si>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</si>
  <si>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</si>
  <si>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</si>
  <si>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</si>
  <si>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</si>
  <si>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</si>
  <si>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</si>
  <si>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</si>
  <si>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</si>
  <si>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</si>
  <si>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</si>
  <si>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</si>
  <si>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</si>
  <si>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</si>
  <si>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</si>
  <si>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</si>
  <si>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</si>
  <si>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</si>
  <si>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</si>
  <si>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</si>
  <si>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</si>
  <si>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</si>
  <si>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</si>
  <si>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</si>
  <si>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</si>
  <si>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</si>
  <si>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</si>
  <si>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</si>
  <si>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</si>
  <si>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</si>
  <si>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</si>
  <si>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</si>
  <si>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</si>
  <si>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</si>
  <si>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</si>
  <si>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</si>
  <si>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</si>
  <si>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</si>
  <si>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</si>
  <si>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</si>
  <si>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</si>
  <si>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</si>
  <si>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</si>
  <si>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</si>
  <si>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</si>
  <si>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</si>
  <si>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</si>
  <si>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</si>
  <si>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</si>
  <si>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</si>
  <si>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</si>
  <si>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</si>
  <si>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</si>
  <si>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</si>
  <si>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</si>
  <si>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</si>
  <si>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</si>
  <si>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</si>
  <si>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</si>
  <si>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</si>
  <si>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</si>
  <si>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</si>
  <si>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</si>
  <si>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</si>
  <si>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</si>
  <si>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</si>
  <si>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</si>
  <si>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</si>
  <si>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</si>
  <si>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</si>
  <si>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</si>
  <si>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</si>
  <si>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</si>
  <si>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</si>
  <si>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</si>
  <si>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</si>
  <si>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</si>
  <si>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</si>
  <si>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</si>
  <si>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</si>
  <si>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</si>
  <si>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</si>
  <si>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</si>
  <si>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</si>
  <si>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</si>
  <si>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</si>
  <si>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</si>
  <si>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</si>
  <si>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</si>
  <si>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</si>
  <si>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</si>
  <si>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</si>
  <si>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</si>
  <si>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</si>
  <si>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</si>
  <si>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</si>
  <si>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</si>
  <si>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</si>
  <si>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</si>
  <si>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</si>
  <si>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</si>
  <si>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</si>
  <si>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</si>
  <si>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</si>
  <si>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</si>
  <si>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</si>
  <si>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</si>
  <si>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</si>
  <si>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</si>
  <si>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</si>
  <si>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</si>
  <si>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</si>
  <si>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</si>
  <si>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</si>
  <si>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</si>
  <si>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</si>
  <si>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</si>
  <si>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</si>
  <si>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</si>
  <si>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</si>
  <si>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</si>
  <si>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</si>
  <si>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</si>
  <si>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</si>
  <si>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</si>
  <si>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</si>
  <si>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</si>
  <si>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</si>
  <si>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</si>
  <si>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</si>
  <si>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</si>
  <si>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</si>
  <si>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</si>
  <si>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</si>
  <si>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</si>
  <si>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</si>
  <si>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</si>
  <si>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</si>
  <si>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</si>
  <si>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</si>
  <si>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</si>
  <si>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</si>
  <si>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</si>
  <si>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</si>
  <si>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</si>
  <si>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</si>
  <si>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</si>
  <si>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</si>
  <si>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</si>
  <si>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</si>
  <si>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</si>
  <si>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</si>
  <si>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</si>
  <si>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</si>
  <si>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</si>
  <si>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</si>
  <si>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</si>
  <si>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</si>
  <si>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</si>
  <si>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</si>
  <si>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</si>
  <si>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</si>
  <si>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</si>
  <si>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</si>
  <si>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</si>
  <si>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</si>
  <si>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</si>
  <si>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</si>
  <si>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</si>
  <si>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</si>
  <si>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</si>
  <si>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</si>
  <si>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</si>
  <si>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</si>
  <si>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</si>
  <si>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</si>
  <si>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</si>
  <si>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</si>
  <si>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</si>
  <si>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</si>
  <si>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</si>
  <si>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</si>
  <si>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</si>
  <si>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</si>
  <si>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</si>
  <si>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</si>
  <si>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</si>
  <si>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</si>
  <si>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</si>
  <si>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</si>
  <si>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</si>
  <si>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</si>
  <si>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</si>
  <si>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</si>
  <si>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</si>
  <si>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</si>
  <si>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</si>
  <si>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</si>
  <si>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</si>
  <si>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</si>
  <si>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</si>
  <si>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</si>
  <si>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</si>
  <si>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</si>
  <si>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</si>
  <si>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</si>
  <si>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</si>
  <si>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</si>
  <si>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</si>
  <si>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</si>
  <si>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</si>
  <si>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</si>
  <si>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</si>
  <si>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</si>
  <si>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</si>
  <si>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</si>
  <si>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</si>
  <si>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</si>
  <si>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</si>
  <si>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</si>
  <si>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</si>
  <si>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</si>
  <si>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</si>
  <si>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</si>
  <si>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</si>
  <si>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</si>
  <si>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</si>
  <si>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</si>
  <si>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</si>
  <si>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</si>
  <si>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</si>
  <si>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</si>
  <si>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</si>
  <si>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</si>
  <si>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</si>
  <si>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</si>
  <si>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</si>
  <si>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</si>
  <si>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</si>
  <si>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</si>
  <si>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</si>
  <si>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</si>
  <si>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</si>
  <si>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</si>
  <si>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</si>
  <si>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</si>
  <si>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</si>
  <si>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</si>
  <si>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</si>
  <si>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</si>
  <si>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</si>
  <si>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</si>
  <si>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</si>
  <si>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</si>
  <si>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</si>
  <si>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</si>
  <si>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</si>
  <si>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</si>
  <si>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</si>
  <si>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</si>
  <si>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</si>
  <si>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</si>
  <si>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</si>
  <si>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</si>
  <si>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</si>
  <si>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</si>
  <si>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</si>
  <si>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</si>
  <si>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</si>
  <si>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</si>
  <si>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</si>
  <si>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</si>
  <si>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</si>
  <si>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</si>
  <si>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</si>
  <si>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</si>
  <si>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</si>
  <si>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</si>
  <si>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</si>
  <si>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</si>
  <si>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</si>
  <si>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</si>
  <si>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</si>
  <si>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</si>
  <si>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</si>
  <si>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</si>
  <si>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</si>
  <si>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</si>
  <si>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</si>
  <si>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</si>
  <si>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</si>
  <si>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</si>
  <si>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</si>
  <si>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</si>
  <si>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</si>
  <si>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</si>
  <si>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</si>
  <si>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</si>
  <si>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</si>
  <si>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</si>
  <si>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</si>
  <si>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</si>
  <si>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</si>
  <si>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</si>
  <si>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</si>
  <si>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</si>
  <si>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</si>
  <si>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</si>
  <si>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</si>
  <si>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</si>
  <si>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</si>
  <si>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</si>
  <si>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</si>
  <si>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</si>
  <si>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</si>
  <si>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</si>
  <si>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</si>
  <si>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</si>
  <si>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</si>
  <si>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</si>
  <si>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</si>
  <si>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</si>
  <si>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</si>
  <si>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</si>
  <si>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</si>
  <si>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</si>
  <si>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</si>
  <si>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</si>
  <si>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</si>
  <si>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</si>
  <si>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</si>
  <si>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</si>
  <si>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</si>
  <si>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</si>
  <si>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</si>
  <si>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</si>
  <si>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</si>
  <si>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</si>
  <si>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</si>
  <si>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</si>
  <si>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</si>
  <si>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</si>
  <si>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</si>
  <si>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</si>
  <si>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</si>
  <si>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</si>
  <si>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</si>
  <si>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</si>
  <si>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</si>
  <si>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</si>
  <si>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</si>
  <si>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</si>
  <si>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</si>
  <si>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</si>
  <si>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</si>
  <si>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</si>
  <si>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</si>
  <si>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</si>
  <si>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</si>
  <si>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</si>
  <si>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</si>
  <si>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</si>
  <si>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</si>
  <si>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</si>
  <si>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</si>
  <si>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</si>
  <si>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</si>
  <si>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</si>
  <si>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</si>
  <si>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</si>
  <si>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</si>
  <si>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</si>
  <si>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</si>
  <si>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</si>
  <si>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</si>
  <si>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</si>
  <si>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</si>
  <si>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</si>
  <si>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</si>
  <si>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</si>
  <si>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</si>
  <si>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</si>
  <si>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</si>
  <si>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</si>
  <si>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</si>
  <si>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</si>
  <si>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</si>
  <si>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</si>
  <si>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</si>
  <si>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</si>
  <si>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</si>
  <si>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</si>
  <si>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</si>
  <si>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</si>
  <si>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</si>
  <si>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</si>
  <si>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</si>
  <si>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</si>
  <si>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</si>
  <si>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</si>
  <si>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</si>
  <si>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</si>
  <si>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</si>
  <si>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</si>
  <si>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</si>
  <si>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</si>
  <si>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</si>
  <si>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</si>
  <si>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</si>
  <si>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</si>
  <si>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</si>
  <si>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</si>
  <si>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</si>
  <si>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</si>
  <si>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</si>
  <si>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</si>
  <si>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</si>
  <si>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</si>
  <si>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</si>
  <si>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</si>
  <si>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</si>
  <si>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</si>
  <si>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</si>
  <si>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</si>
  <si>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</si>
  <si>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</si>
  <si>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</si>
  <si>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</si>
  <si>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</si>
  <si>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</si>
  <si>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</si>
  <si>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</si>
  <si>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</si>
  <si>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</si>
  <si>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</si>
  <si>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</si>
  <si>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</si>
  <si>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</si>
  <si>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</si>
  <si>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</si>
  <si>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</si>
  <si>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</si>
  <si>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</si>
  <si>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</si>
  <si>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</si>
  <si>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</si>
  <si>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</si>
  <si>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</si>
  <si>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</si>
  <si>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</si>
  <si>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</si>
  <si>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</si>
  <si>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</si>
  <si>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</si>
  <si>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</si>
  <si>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</si>
  <si>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</si>
  <si>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</si>
  <si>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</si>
  <si>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</si>
  <si>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</si>
  <si>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</si>
  <si>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</si>
  <si>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</si>
  <si>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</si>
  <si>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</si>
  <si>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</si>
  <si>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</si>
  <si>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</si>
  <si>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</si>
  <si>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</si>
  <si>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</si>
  <si>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</si>
  <si>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</si>
  <si>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</si>
  <si>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</si>
  <si>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</si>
  <si>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</si>
  <si>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</si>
  <si>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</si>
  <si>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</si>
  <si>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</si>
  <si>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</si>
  <si>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</si>
  <si>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</si>
  <si>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</si>
  <si>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</si>
  <si>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</si>
  <si>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</si>
  <si>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</si>
  <si>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</si>
  <si>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</si>
  <si>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</si>
  <si>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</si>
  <si>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</si>
  <si>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</si>
  <si>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</si>
  <si>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</si>
  <si>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</si>
  <si>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</si>
  <si>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</si>
  <si>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</si>
  <si>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</si>
  <si>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</si>
  <si>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</si>
  <si>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</si>
  <si>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</si>
  <si>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</si>
  <si>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</si>
  <si>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</si>
  <si>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</si>
  <si>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</si>
  <si>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</si>
  <si>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</si>
  <si>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</si>
  <si>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</si>
  <si>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</si>
  <si>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</si>
  <si>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</si>
  <si>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</si>
  <si>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</si>
  <si>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</si>
  <si>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</si>
  <si>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</si>
  <si>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</si>
  <si>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</si>
  <si>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</si>
  <si>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</si>
  <si>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</si>
  <si>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</si>
  <si>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</si>
  <si>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</si>
  <si>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</si>
  <si>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</si>
  <si>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</si>
  <si>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</si>
  <si>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</si>
  <si>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</si>
  <si>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</si>
  <si>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</si>
  <si>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</si>
  <si>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</si>
  <si>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</si>
  <si>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</si>
  <si>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</si>
  <si>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</si>
  <si>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</si>
  <si>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</si>
  <si>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</si>
  <si>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</si>
  <si>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</si>
  <si>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</si>
  <si>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</si>
  <si>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</si>
  <si>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</si>
  <si>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</si>
  <si>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</si>
  <si>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</si>
  <si>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</si>
  <si>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</si>
  <si>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</si>
  <si>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</si>
  <si>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</si>
  <si>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</si>
  <si>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</si>
  <si>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</si>
  <si>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</si>
  <si>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</si>
  <si>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</si>
  <si>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</si>
  <si>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</si>
  <si>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</si>
  <si>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</si>
  <si>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</si>
  <si>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</si>
  <si>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</si>
  <si>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</si>
  <si>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</si>
  <si>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</si>
  <si>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</si>
  <si>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</si>
  <si>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</si>
  <si>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</si>
  <si>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</si>
  <si>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</si>
  <si>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</si>
  <si>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</si>
  <si>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</si>
  <si>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</si>
  <si>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</si>
  <si>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</si>
  <si>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</si>
  <si>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</si>
  <si>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</si>
  <si>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</si>
  <si>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</si>
  <si>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</si>
  <si>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</si>
  <si>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</si>
  <si>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</si>
  <si>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</si>
  <si>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</si>
  <si>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</si>
  <si>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</si>
  <si>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</si>
  <si>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</si>
  <si>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</si>
  <si>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</si>
  <si>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</si>
  <si>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</si>
  <si>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</si>
  <si>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</si>
  <si>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</si>
  <si>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</si>
  <si>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</si>
  <si>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</si>
  <si>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</si>
  <si>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</si>
  <si>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</si>
  <si>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</si>
  <si>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</si>
  <si>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</si>
  <si>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</si>
  <si>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</si>
  <si>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</si>
  <si>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</si>
  <si>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</si>
  <si>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</si>
  <si>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</si>
  <si>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</si>
  <si>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</si>
  <si>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</si>
  <si>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</si>
  <si>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</si>
  <si>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</si>
  <si>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</si>
  <si>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</si>
  <si>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</si>
  <si>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</si>
  <si>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</si>
  <si>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</si>
  <si>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</si>
  <si>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</si>
  <si>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</si>
  <si>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</si>
  <si>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</si>
  <si>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</si>
  <si>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</si>
  <si>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</si>
  <si>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</si>
  <si>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</si>
  <si>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</si>
  <si>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</si>
  <si>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</si>
  <si>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</si>
  <si>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</si>
  <si>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</si>
  <si>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</si>
  <si>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</si>
  <si>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</si>
  <si>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</si>
  <si>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</si>
  <si>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</si>
  <si>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</si>
  <si>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</si>
  <si>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</si>
  <si>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</si>
  <si>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</si>
  <si>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</si>
  <si>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</si>
  <si>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</si>
  <si>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</si>
  <si>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</si>
  <si>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</si>
  <si>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</si>
  <si>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</si>
  <si>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</si>
  <si>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</si>
  <si>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</si>
  <si>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</si>
  <si>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</si>
  <si>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</si>
  <si>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</si>
  <si>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</si>
  <si>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</si>
  <si>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</si>
  <si>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</si>
  <si>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</si>
  <si>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</si>
  <si>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</si>
  <si>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</si>
  <si>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</si>
  <si>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</si>
  <si>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</si>
  <si>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</si>
  <si>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</si>
  <si>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</si>
  <si>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</si>
  <si>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</si>
  <si>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</si>
  <si>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</si>
  <si>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</si>
  <si>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</si>
  <si>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</si>
  <si>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</si>
  <si>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</si>
  <si>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</si>
  <si>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</si>
  <si>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</si>
  <si>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</si>
  <si>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</si>
  <si>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</si>
  <si>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</si>
  <si>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</si>
  <si>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</si>
  <si>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</si>
  <si>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</si>
  <si>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</si>
  <si>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</si>
  <si>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</si>
  <si>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</si>
  <si>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</si>
  <si>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</si>
  <si>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</si>
  <si>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</si>
  <si>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</si>
  <si>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</si>
  <si>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</si>
  <si>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</si>
  <si>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</si>
  <si>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</si>
  <si>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</si>
  <si>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</si>
  <si>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</si>
  <si>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</si>
  <si>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</si>
  <si>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</si>
  <si>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</si>
  <si>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</si>
  <si>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</si>
  <si>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</si>
  <si>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</si>
  <si>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</si>
  <si>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</si>
  <si>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</si>
  <si>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</si>
  <si>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</si>
  <si>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</si>
  <si>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</si>
  <si>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</si>
  <si>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</si>
  <si>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</si>
  <si>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</si>
  <si>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</si>
  <si>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</si>
  <si>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</si>
  <si>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</si>
  <si>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</si>
  <si>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</si>
  <si>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</si>
  <si>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</si>
  <si>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</si>
  <si>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</si>
  <si>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</si>
  <si>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</si>
  <si>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</si>
  <si>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</si>
  <si>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</si>
  <si>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</si>
  <si>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</si>
  <si>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</si>
  <si>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</si>
  <si>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</si>
  <si>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</si>
  <si>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</si>
  <si>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</si>
  <si>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</si>
  <si>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</si>
  <si>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</si>
  <si>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</si>
  <si>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</si>
  <si>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</si>
  <si>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</si>
  <si>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</si>
  <si>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</si>
  <si>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</si>
  <si>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</si>
  <si>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</si>
  <si>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</si>
  <si>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</si>
  <si>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</si>
  <si>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</si>
  <si>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</si>
  <si>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</si>
  <si>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</si>
  <si>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</si>
  <si>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</si>
  <si>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</si>
  <si>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</si>
  <si>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</si>
  <si>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</si>
  <si>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</si>
  <si>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</si>
  <si>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</si>
  <si>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</si>
  <si>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</si>
  <si>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</si>
  <si>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</si>
  <si>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</si>
  <si>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</si>
  <si>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</si>
  <si>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</si>
  <si>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</si>
  <si>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</si>
  <si>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</si>
  <si>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</si>
  <si>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</si>
  <si>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</si>
  <si>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</si>
  <si>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</si>
  <si>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</si>
  <si>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</si>
  <si>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</si>
  <si>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</si>
  <si>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</si>
  <si>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</si>
  <si>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</si>
  <si>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</si>
  <si>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</si>
  <si>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</si>
  <si>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</si>
  <si>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</si>
  <si>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</si>
  <si>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</si>
  <si>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</si>
  <si>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</si>
  <si>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</si>
  <si>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</si>
  <si>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</si>
  <si>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</si>
  <si>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</si>
  <si>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</si>
  <si>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</si>
  <si>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</si>
  <si>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</si>
  <si>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</si>
  <si>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</si>
  <si>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</si>
  <si>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</si>
  <si>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</si>
  <si>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</si>
  <si>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</si>
  <si>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</si>
  <si>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</si>
  <si>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</si>
  <si>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</si>
  <si>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</si>
  <si>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</si>
  <si>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</si>
  <si>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</si>
  <si>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</si>
  <si>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</si>
  <si>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</si>
  <si>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</si>
  <si>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</si>
  <si>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</si>
  <si>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</si>
  <si>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</si>
  <si>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</si>
  <si>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</si>
  <si>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</si>
  <si>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</si>
  <si>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</si>
  <si>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</si>
  <si>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</si>
  <si>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</si>
  <si>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</si>
  <si>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</si>
  <si>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</si>
  <si>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</si>
  <si>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</si>
  <si>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</si>
  <si>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</si>
  <si>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</si>
  <si>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</si>
  <si>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</si>
  <si>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</si>
  <si>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</si>
  <si>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</si>
  <si>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</si>
  <si>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</si>
  <si>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</si>
  <si>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</si>
  <si>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</si>
  <si>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</si>
  <si>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</si>
  <si>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</si>
  <si>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</si>
  <si>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</si>
  <si>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</si>
  <si>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</si>
  <si>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</si>
  <si>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</si>
  <si>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</si>
  <si>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</si>
  <si>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</si>
  <si>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</si>
  <si>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</si>
  <si>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</si>
  <si>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</si>
  <si>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</si>
  <si>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</si>
  <si>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</si>
  <si>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</si>
  <si>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</si>
  <si>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</si>
  <si>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</si>
  <si>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</si>
  <si>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</si>
  <si>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</si>
  <si>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</si>
  <si>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</si>
  <si>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</si>
  <si>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</si>
  <si>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</si>
  <si>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</si>
  <si>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</si>
  <si>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</si>
  <si>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</si>
  <si>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</si>
  <si>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</si>
  <si>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</si>
  <si>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</si>
  <si>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</si>
  <si>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</si>
  <si>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</si>
  <si>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</si>
  <si>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</si>
  <si>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</si>
  <si>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</si>
  <si>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</si>
  <si>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</si>
  <si>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</si>
  <si>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</si>
  <si>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</si>
  <si>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</si>
  <si>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</si>
  <si>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</si>
  <si>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</si>
  <si>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</si>
  <si>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</si>
  <si>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</si>
  <si>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</si>
  <si>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</si>
  <si>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</si>
  <si>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</si>
  <si>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</si>
  <si>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</si>
  <si>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</si>
  <si>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</si>
  <si>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</si>
  <si>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</si>
  <si>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</si>
  <si>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</si>
  <si>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</si>
  <si>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</si>
  <si>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</si>
  <si>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</si>
  <si>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</si>
  <si>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</si>
  <si>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</si>
  <si>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</si>
  <si>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</si>
  <si>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</si>
  <si>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</si>
  <si>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</si>
  <si>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</si>
  <si>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</si>
  <si>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</si>
  <si>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</si>
  <si>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</si>
  <si>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</si>
  <si>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</si>
  <si>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</si>
  <si>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</si>
  <si>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</si>
  <si>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</si>
  <si>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</si>
  <si>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</si>
  <si>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</si>
  <si>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</si>
  <si>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</si>
  <si>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</si>
  <si>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</si>
  <si>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</si>
  <si>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</si>
  <si>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</si>
  <si>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</si>
  <si>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</si>
  <si>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</si>
  <si>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</si>
  <si>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</si>
  <si>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</si>
  <si>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</si>
  <si>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</si>
  <si>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</si>
  <si>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</si>
  <si>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</si>
  <si>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</si>
  <si>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</si>
  <si>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</si>
  <si>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</si>
  <si>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</si>
  <si>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</si>
  <si>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</si>
  <si>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</si>
  <si>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</si>
  <si>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</si>
  <si>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</si>
  <si>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</si>
  <si>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</si>
  <si>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</si>
  <si>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</si>
  <si>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</si>
  <si>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</si>
  <si>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</si>
  <si>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</si>
  <si>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</si>
  <si>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</si>
  <si>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</si>
  <si>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</si>
  <si>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</si>
  <si>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</si>
  <si>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</si>
  <si>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</si>
  <si>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</si>
  <si>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</si>
  <si>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</si>
  <si>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</si>
  <si>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</si>
  <si>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</si>
  <si>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</si>
  <si>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</si>
  <si>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</si>
  <si>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</si>
  <si>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</si>
  <si>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</si>
  <si>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</si>
  <si>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</si>
  <si>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</si>
  <si>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</si>
  <si>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</si>
  <si>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</si>
  <si>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</si>
  <si>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</si>
  <si>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</si>
  <si>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</si>
  <si>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</si>
  <si>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</si>
  <si>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</si>
  <si>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</si>
  <si>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</si>
  <si>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</si>
  <si>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</si>
  <si>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</si>
  <si>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</si>
  <si>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</si>
  <si>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</si>
  <si>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</si>
  <si>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</si>
  <si>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</si>
  <si>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</si>
  <si>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</si>
  <si>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</si>
  <si>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</si>
  <si>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</si>
  <si>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</si>
  <si>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</si>
  <si>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</si>
  <si>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</si>
  <si>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</si>
  <si>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</si>
  <si>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</si>
  <si>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</si>
  <si>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</si>
  <si>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</si>
  <si>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</si>
  <si>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</si>
  <si>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</si>
  <si>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</si>
  <si>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</si>
  <si>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</si>
  <si>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</si>
  <si>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</si>
  <si>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</si>
  <si>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</si>
  <si>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</si>
  <si>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</si>
  <si>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</si>
  <si>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</si>
  <si>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</si>
  <si>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</si>
  <si>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</si>
  <si>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</si>
  <si>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</si>
  <si>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</si>
  <si>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</si>
  <si>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</si>
  <si>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</si>
  <si>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</si>
  <si>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</si>
  <si>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</si>
  <si>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</si>
  <si>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</si>
  <si>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</si>
  <si>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</si>
  <si>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</si>
  <si>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</si>
  <si>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</si>
  <si>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</si>
  <si>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</si>
  <si>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</si>
  <si>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</si>
  <si>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</si>
  <si>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</si>
  <si>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</si>
  <si>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</si>
  <si>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</si>
  <si>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</si>
  <si>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</si>
  <si>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</si>
  <si>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</si>
  <si>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</si>
  <si>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</si>
  <si>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</si>
  <si>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</si>
  <si>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</si>
  <si>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</si>
  <si>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</si>
  <si>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</si>
  <si>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</si>
  <si>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</si>
  <si>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</si>
  <si>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</si>
  <si>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</si>
  <si>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</si>
  <si>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</si>
  <si>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</si>
  <si>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</si>
  <si>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</si>
  <si>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</si>
  <si>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</si>
  <si>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</si>
  <si>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</si>
  <si>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</si>
  <si>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</si>
  <si>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</si>
  <si>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</si>
  <si>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</si>
  <si>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</si>
  <si>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</si>
  <si>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</si>
  <si>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</si>
  <si>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</si>
  <si>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</si>
  <si>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</si>
  <si>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</si>
  <si>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</si>
  <si>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</si>
  <si>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</si>
  <si>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</si>
  <si>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</si>
  <si>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</si>
  <si>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</si>
  <si>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</si>
  <si>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</si>
  <si>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</si>
  <si>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</si>
  <si>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</si>
  <si>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</si>
  <si>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</si>
  <si>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</si>
  <si>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</si>
  <si>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</si>
  <si>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</si>
  <si>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</si>
  <si>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</si>
  <si>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</si>
  <si>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</si>
  <si>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</si>
  <si>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</si>
  <si>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</si>
  <si>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</si>
  <si>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</si>
  <si>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</si>
  <si>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</si>
  <si>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</si>
  <si>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</si>
  <si>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</si>
  <si>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</si>
  <si>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</si>
  <si>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</si>
  <si>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</si>
  <si>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</si>
  <si>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</si>
  <si>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</si>
  <si>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</si>
  <si>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</si>
  <si>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</si>
  <si>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</si>
  <si>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</si>
  <si>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</si>
  <si>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</si>
  <si>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</si>
  <si>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</si>
  <si>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</si>
  <si>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</si>
  <si>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</si>
  <si>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</si>
  <si>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</si>
  <si>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</si>
  <si>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</si>
  <si>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</si>
  <si>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</si>
  <si>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</si>
  <si>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</si>
  <si>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</si>
  <si>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</si>
  <si>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</si>
  <si>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</si>
  <si>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</si>
  <si>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</si>
  <si>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</si>
  <si>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</si>
  <si>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</si>
  <si>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</si>
  <si>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</si>
  <si>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</si>
  <si>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</si>
  <si>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</si>
  <si>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</si>
  <si>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</si>
  <si>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</si>
  <si>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</si>
  <si>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</si>
  <si>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</si>
  <si>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</si>
  <si>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</si>
  <si>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</si>
  <si>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</si>
  <si>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</si>
  <si>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</si>
  <si>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</si>
  <si>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</si>
  <si>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</si>
  <si>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</si>
  <si>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</si>
  <si>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</si>
  <si>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</si>
  <si>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</si>
  <si>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</si>
  <si>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</si>
  <si>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</si>
  <si>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</si>
  <si>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</si>
  <si>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</si>
  <si>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</si>
  <si>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</si>
  <si>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</si>
  <si>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</si>
  <si>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</si>
  <si>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</si>
  <si>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</si>
  <si>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</si>
  <si>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</si>
  <si>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</si>
  <si>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</si>
  <si>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</si>
  <si>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</si>
  <si>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</si>
  <si>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</si>
  <si>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</si>
  <si>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</si>
  <si>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</si>
  <si>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</si>
  <si>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</si>
  <si>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</si>
  <si>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</si>
  <si>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</si>
  <si>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</si>
  <si>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</si>
  <si>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</si>
  <si>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</si>
  <si>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</si>
  <si>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</si>
  <si>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</si>
  <si>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</si>
  <si>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</si>
  <si>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</si>
  <si>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</si>
  <si>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</si>
  <si>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</si>
  <si>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</si>
  <si>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</si>
  <si>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</si>
  <si>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</si>
  <si>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</si>
  <si>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</si>
  <si>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</si>
  <si>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</si>
  <si>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</si>
  <si>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</si>
  <si>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</si>
  <si>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</si>
  <si>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</si>
  <si>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</si>
  <si>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</si>
  <si>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</si>
  <si>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</si>
  <si>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</si>
  <si>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</si>
  <si>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</si>
  <si>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</si>
  <si>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</si>
  <si>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</si>
  <si>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</si>
  <si>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</si>
  <si>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</si>
  <si>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</si>
  <si>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</si>
  <si>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</si>
  <si>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</si>
  <si>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</si>
  <si>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</si>
  <si>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</si>
  <si>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</si>
  <si>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</si>
  <si>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</si>
  <si>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</si>
  <si>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</si>
  <si>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</si>
  <si>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</si>
  <si>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</si>
  <si>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</si>
  <si>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</si>
  <si>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</si>
  <si>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</si>
  <si>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</si>
  <si>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</si>
  <si>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</si>
  <si>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</si>
  <si>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</si>
  <si>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</si>
  <si>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</si>
  <si>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</si>
  <si>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</si>
  <si>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</si>
  <si>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</si>
  <si>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</si>
  <si>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</si>
  <si>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</si>
  <si>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</si>
  <si>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</si>
  <si>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</si>
  <si>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</si>
  <si>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</si>
  <si>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</si>
  <si>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</si>
  <si>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</si>
  <si>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</si>
  <si>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</si>
  <si>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</si>
  <si>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</si>
  <si>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</si>
  <si>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</si>
  <si>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</si>
  <si>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</si>
  <si>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</si>
  <si>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</si>
  <si>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</si>
  <si>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</si>
  <si>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</si>
  <si>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</si>
  <si>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</si>
  <si>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</si>
  <si>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</si>
  <si>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</si>
  <si>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</si>
  <si>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</si>
  <si>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</si>
  <si>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</si>
  <si>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</si>
  <si>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</si>
  <si>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</si>
  <si>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</si>
  <si>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</si>
  <si>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</si>
  <si>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</si>
  <si>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</si>
  <si>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</si>
  <si>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</si>
  <si>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</si>
  <si>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</si>
  <si>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</si>
  <si>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</si>
  <si>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</si>
  <si>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</si>
  <si>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</si>
  <si>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</si>
  <si>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</si>
  <si>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</si>
  <si>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</si>
  <si>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</si>
  <si>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</si>
  <si>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</si>
  <si>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</si>
  <si>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</si>
  <si>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</si>
  <si>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</si>
  <si>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</si>
  <si>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</si>
  <si>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</si>
  <si>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</si>
  <si>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</si>
  <si>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</si>
  <si>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</si>
  <si>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</si>
  <si>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</si>
  <si>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</si>
  <si>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</si>
  <si>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</si>
  <si>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</si>
  <si>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</si>
  <si>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</si>
  <si>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</si>
  <si>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</si>
  <si>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</si>
  <si>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</si>
  <si>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</si>
  <si>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</si>
  <si>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</si>
  <si>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</si>
  <si>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</si>
  <si>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</si>
  <si>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</si>
  <si>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</si>
  <si>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</si>
  <si>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</si>
  <si>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</si>
  <si>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</si>
  <si>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</si>
  <si>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</si>
  <si>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</si>
  <si>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</si>
  <si>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</si>
  <si>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</si>
  <si>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</si>
  <si>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</si>
  <si>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</si>
  <si>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</si>
  <si>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</si>
  <si>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</si>
  <si>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</si>
  <si>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</si>
  <si>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</si>
  <si>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</si>
  <si>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</si>
  <si>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</si>
  <si>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</si>
  <si>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</si>
  <si>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</si>
  <si>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</si>
  <si>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</si>
  <si>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</si>
  <si>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</si>
  <si>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</si>
  <si>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</si>
  <si>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</si>
  <si>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</si>
  <si>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</si>
  <si>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</si>
  <si>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</si>
  <si>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</si>
  <si>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</si>
  <si>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</si>
  <si>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</si>
  <si>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</si>
  <si>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</si>
  <si>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</si>
  <si>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</si>
  <si>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</si>
  <si>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</si>
  <si>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</si>
  <si>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</si>
  <si>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</si>
  <si>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</si>
  <si>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</si>
  <si>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</si>
  <si>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</si>
  <si>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</si>
  <si>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</si>
  <si>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</si>
  <si>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</si>
  <si>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</si>
  <si>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</si>
  <si>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</si>
  <si>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</si>
  <si>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</si>
  <si>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</si>
  <si>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</si>
  <si>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</si>
  <si>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</si>
  <si>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</si>
  <si>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</si>
  <si>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</si>
  <si>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</si>
  <si>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</si>
  <si>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</si>
  <si>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</si>
  <si>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</si>
  <si>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</si>
  <si>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</si>
  <si>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</si>
  <si>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</si>
  <si>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</si>
  <si>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</si>
  <si>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</si>
  <si>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</si>
  <si>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</si>
  <si>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</si>
  <si>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</si>
  <si>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</si>
  <si>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</si>
  <si>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</si>
  <si>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</si>
  <si>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</si>
  <si>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</si>
  <si>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</si>
  <si>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</si>
  <si>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</si>
  <si>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</si>
  <si>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</si>
  <si>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</si>
  <si>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</si>
  <si>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</si>
  <si>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</si>
  <si>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</si>
  <si>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</si>
  <si>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</si>
  <si>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</si>
  <si>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</si>
  <si>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</si>
  <si>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</si>
  <si>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</si>
  <si>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</si>
  <si>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</si>
  <si>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</si>
  <si>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</si>
  <si>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</si>
  <si>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</si>
  <si>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</si>
  <si>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</si>
  <si>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</si>
  <si>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</si>
  <si>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</si>
  <si>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</si>
  <si>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</si>
  <si>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</si>
  <si>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</si>
  <si>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</si>
  <si>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</si>
  <si>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</si>
  <si>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</si>
  <si>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</si>
  <si>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</si>
  <si>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</si>
  <si>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</si>
  <si>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</si>
  <si>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</si>
  <si>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</si>
  <si>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</si>
  <si>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</si>
  <si>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</si>
  <si>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</si>
  <si>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</si>
  <si>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</si>
  <si>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</si>
  <si>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</si>
  <si>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</si>
  <si>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</si>
  <si>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</si>
  <si>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</si>
  <si>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</si>
  <si>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</si>
  <si>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</si>
  <si>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</si>
  <si>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</si>
  <si>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</si>
  <si>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</si>
  <si>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</si>
  <si>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</si>
  <si>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</si>
  <si>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</si>
  <si>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</si>
  <si>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</si>
  <si>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</si>
  <si>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</si>
  <si>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</si>
  <si>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</si>
  <si>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</si>
  <si>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</si>
  <si>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</si>
  <si>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</si>
  <si>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</si>
  <si>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</si>
  <si>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</si>
  <si>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</si>
  <si>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</si>
  <si>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</si>
  <si>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</si>
  <si>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</si>
  <si>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</si>
  <si>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</si>
  <si>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</si>
  <si>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</si>
  <si>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</si>
  <si>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</si>
  <si>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</si>
  <si>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</si>
  <si>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</si>
  <si>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</si>
  <si>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</si>
  <si>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</si>
  <si>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</si>
  <si>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</si>
  <si>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</si>
  <si>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</si>
  <si>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</si>
  <si>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</si>
  <si>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</si>
  <si>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</si>
  <si>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</si>
  <si>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</si>
  <si>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</si>
  <si>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</si>
  <si>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</si>
  <si>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</si>
  <si>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</si>
  <si>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</si>
  <si>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</si>
  <si>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</si>
  <si>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</si>
  <si>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</si>
  <si>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</si>
  <si>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</si>
  <si>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</si>
  <si>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</si>
  <si>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</si>
  <si>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</si>
  <si>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</si>
  <si>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</si>
  <si>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</si>
  <si>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</si>
  <si>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</si>
  <si>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</si>
  <si>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</si>
  <si>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</si>
  <si>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</si>
  <si>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</si>
  <si>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</si>
  <si>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</si>
  <si>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</si>
  <si>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</si>
  <si>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</si>
  <si>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</si>
  <si>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</si>
  <si>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</si>
  <si>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</si>
  <si>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</si>
  <si>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</si>
  <si>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</si>
  <si>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</si>
  <si>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</si>
  <si>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</si>
  <si>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</si>
  <si>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</si>
  <si>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</si>
  <si>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</si>
  <si>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</si>
  <si>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</si>
  <si>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</si>
  <si>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</si>
  <si>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</si>
  <si>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</si>
  <si>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</si>
  <si>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</si>
  <si>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</si>
  <si>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</si>
  <si>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</si>
  <si>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</si>
  <si>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</si>
  <si>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</si>
  <si>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</si>
  <si>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</si>
  <si>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</si>
  <si>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</si>
  <si>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</si>
  <si>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</si>
  <si>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</si>
  <si>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</si>
  <si>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</si>
  <si>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</si>
  <si>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</si>
  <si>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</si>
  <si>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</si>
  <si>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</si>
  <si>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</si>
  <si>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</si>
  <si>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</si>
  <si>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</si>
  <si>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</si>
  <si>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</si>
  <si>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</si>
  <si>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</si>
  <si>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</si>
  <si>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</si>
  <si>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</si>
  <si>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</si>
  <si>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</si>
  <si>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</si>
  <si>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</si>
  <si>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</si>
  <si>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</si>
  <si>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</si>
  <si>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</si>
  <si>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</si>
  <si>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</si>
  <si>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</si>
  <si>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</si>
  <si>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</si>
  <si>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</si>
  <si>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</si>
  <si>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</si>
  <si>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</si>
  <si>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</si>
  <si>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</si>
  <si>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</si>
  <si>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</si>
  <si>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</si>
  <si>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</si>
  <si>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</si>
  <si>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</si>
  <si>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</si>
  <si>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</si>
  <si>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</si>
  <si>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</si>
  <si>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</si>
  <si>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</si>
  <si>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</si>
  <si>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</si>
  <si>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</si>
  <si>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</si>
  <si>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</si>
  <si>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</si>
  <si>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</si>
  <si>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</si>
  <si>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</si>
  <si>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</si>
  <si>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</si>
  <si>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</si>
  <si>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</si>
  <si>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</si>
  <si>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</si>
  <si>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</si>
  <si>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</si>
  <si>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</si>
  <si>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</si>
  <si>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</si>
  <si>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</si>
  <si>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</si>
  <si>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</si>
  <si>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</si>
  <si>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</si>
  <si>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</si>
  <si>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</si>
  <si>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</si>
  <si>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</si>
  <si>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</si>
  <si>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</si>
  <si>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</si>
  <si>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</si>
  <si>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</si>
  <si>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</si>
  <si>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</si>
  <si>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</si>
  <si>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</si>
  <si>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</si>
  <si>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</si>
  <si>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</si>
  <si>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</si>
  <si>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</si>
  <si>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</si>
  <si>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</si>
  <si>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</si>
  <si>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</si>
  <si>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</si>
  <si>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</si>
  <si>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</si>
  <si>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</si>
  <si>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</si>
  <si>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</si>
  <si>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</si>
  <si>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</si>
  <si>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</si>
  <si>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</si>
  <si>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</si>
  <si>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</si>
  <si>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</si>
  <si>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</si>
  <si>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</si>
  <si>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</si>
  <si>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</si>
  <si>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</si>
  <si>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</si>
  <si>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</si>
  <si>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</si>
  <si>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</si>
  <si>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</si>
  <si>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</si>
  <si>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</si>
  <si>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</si>
  <si>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</si>
  <si>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</si>
  <si>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</si>
  <si>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</si>
  <si>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</si>
  <si>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</si>
  <si>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</si>
  <si>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</si>
  <si>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</si>
  <si>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</si>
  <si>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</si>
  <si>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</si>
  <si>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</si>
  <si>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</si>
  <si>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</si>
  <si>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</si>
  <si>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</si>
  <si>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</si>
  <si>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</si>
  <si>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</si>
  <si>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</si>
  <si>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</si>
  <si>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</si>
  <si>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</si>
  <si>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</si>
  <si>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</si>
  <si>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</si>
  <si>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</si>
  <si>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</si>
  <si>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</si>
  <si>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</si>
  <si>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</si>
  <si>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</si>
  <si>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</si>
  <si>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</si>
  <si>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</si>
  <si>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</si>
  <si>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</si>
  <si>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</si>
  <si>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</si>
  <si>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</si>
  <si>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</si>
  <si>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</si>
  <si>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</si>
  <si>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</si>
  <si>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</si>
  <si>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</si>
  <si>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</si>
  <si>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</si>
  <si>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</si>
  <si>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</si>
  <si>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</si>
  <si>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</si>
  <si>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</si>
  <si>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</si>
  <si>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</si>
  <si>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</si>
  <si>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</si>
  <si>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</si>
  <si>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</si>
  <si>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</si>
  <si>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</si>
  <si>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</si>
  <si>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</si>
  <si>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</si>
  <si>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</si>
  <si>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</si>
  <si>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</si>
  <si>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</si>
  <si>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</si>
  <si>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</si>
  <si>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</si>
  <si>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</si>
  <si>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</si>
  <si>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</si>
  <si>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</si>
  <si>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</si>
  <si>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</si>
  <si>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</si>
  <si>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</si>
  <si>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</si>
  <si>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</si>
  <si>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</si>
  <si>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</si>
  <si>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</si>
  <si>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</si>
  <si>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</si>
  <si>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</si>
  <si>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</si>
  <si>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</si>
  <si>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</si>
  <si>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</si>
  <si>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</si>
  <si>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</si>
  <si>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</si>
  <si>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</si>
  <si>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</si>
  <si>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</si>
  <si>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</si>
  <si>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</si>
  <si>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</si>
  <si>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</si>
  <si>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</si>
  <si>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</si>
  <si>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</si>
  <si>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</si>
  <si>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</si>
  <si>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</si>
  <si>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</si>
  <si>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</si>
  <si>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</si>
  <si>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</si>
  <si>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</si>
  <si>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</si>
  <si>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</si>
  <si>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</si>
  <si>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</si>
  <si>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</si>
  <si>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</si>
  <si>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</si>
  <si>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</si>
  <si>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</si>
  <si>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</si>
  <si>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</si>
  <si>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</si>
  <si>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</si>
  <si>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</si>
  <si>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</si>
  <si>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</si>
  <si>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</si>
  <si>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</si>
  <si>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</si>
  <si>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</si>
  <si>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</si>
  <si>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</si>
  <si>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</si>
  <si>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</si>
  <si>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</si>
  <si>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</si>
  <si>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</si>
  <si>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</si>
  <si>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</si>
  <si>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</si>
  <si>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</si>
  <si>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</si>
  <si>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</si>
  <si>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</si>
  <si>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</si>
  <si>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</si>
  <si>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</si>
  <si>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</si>
  <si>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</si>
  <si>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</si>
  <si>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</si>
  <si>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</si>
  <si>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</si>
  <si>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</si>
  <si>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</si>
  <si>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</si>
  <si>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</si>
  <si>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</si>
  <si>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</si>
  <si>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</si>
  <si>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</si>
  <si>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</si>
  <si>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</si>
  <si>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</si>
  <si>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</si>
  <si>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</si>
  <si>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</si>
  <si>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</si>
  <si>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</si>
  <si>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</si>
  <si>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</si>
  <si>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</si>
  <si>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</si>
  <si>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</si>
  <si>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</si>
  <si>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</si>
  <si>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</si>
  <si>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</si>
  <si>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</si>
  <si>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</si>
  <si>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</si>
  <si>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</si>
  <si>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</si>
  <si>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</si>
  <si>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</si>
  <si>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</si>
  <si>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</si>
  <si>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</si>
  <si>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</si>
  <si>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</si>
  <si>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</si>
  <si>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</si>
  <si>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</si>
  <si>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</si>
  <si>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</si>
  <si>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</si>
  <si>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</si>
  <si>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</si>
  <si>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</si>
  <si>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</si>
  <si>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</si>
  <si>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</si>
  <si>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</si>
  <si>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</si>
  <si>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</si>
  <si>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</si>
  <si>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</si>
  <si>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</si>
  <si>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</si>
  <si>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</si>
  <si>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</si>
  <si>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</si>
  <si>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</si>
  <si>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</si>
  <si>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</si>
  <si>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</si>
  <si>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</si>
  <si>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</si>
  <si>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</si>
  <si>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</si>
  <si>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</si>
  <si>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</si>
  <si>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</si>
  <si>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</si>
  <si>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</si>
  <si>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</si>
  <si>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</si>
  <si>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</si>
  <si>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</si>
  <si>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</si>
  <si>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</si>
  <si>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</si>
  <si>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</si>
  <si>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</si>
  <si>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</si>
  <si>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</si>
  <si>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</si>
  <si>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</si>
  <si>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</si>
  <si>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</si>
  <si>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</si>
  <si>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</si>
  <si>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</si>
  <si>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</si>
  <si>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</si>
  <si>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</si>
  <si>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</si>
  <si>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</si>
  <si>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</si>
  <si>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</si>
  <si>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</si>
  <si>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</si>
  <si>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</si>
  <si>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</si>
  <si>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</si>
  <si>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</si>
  <si>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</si>
  <si>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</si>
  <si>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</si>
  <si>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</si>
  <si>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</si>
  <si>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</si>
  <si>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</si>
  <si>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</si>
  <si>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</si>
  <si>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</si>
  <si>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</si>
  <si>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</si>
  <si>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</si>
  <si>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</si>
  <si>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</si>
  <si>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</si>
  <si>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</si>
  <si>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</si>
  <si>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</si>
  <si>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</si>
  <si>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</si>
  <si>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</si>
  <si>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</si>
  <si>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</si>
  <si>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</si>
  <si>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</si>
  <si>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</si>
  <si>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</si>
  <si>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</si>
  <si>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</si>
  <si>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</si>
  <si>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</si>
  <si>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</si>
  <si>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</si>
  <si>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</si>
  <si>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</si>
  <si>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</si>
  <si>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</si>
  <si>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</si>
  <si>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</si>
  <si>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</si>
  <si>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</si>
  <si>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</si>
  <si>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</si>
  <si>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</si>
  <si>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</si>
  <si>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</si>
  <si>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</si>
  <si>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</si>
  <si>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</si>
  <si>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</si>
  <si>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</si>
  <si>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</si>
  <si>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</si>
  <si>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</si>
  <si>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</si>
  <si>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</si>
  <si>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</si>
  <si>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</si>
  <si>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</si>
  <si>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</si>
  <si>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</si>
  <si>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</si>
  <si>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</si>
  <si>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</si>
  <si>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</si>
  <si>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</si>
  <si>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</si>
  <si>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</si>
  <si>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</si>
  <si>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</si>
  <si>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</si>
  <si>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</si>
  <si>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</si>
  <si>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</si>
  <si>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</si>
  <si>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</si>
  <si>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</si>
  <si>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</si>
  <si>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</si>
  <si>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</si>
  <si>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</si>
  <si>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</si>
  <si>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</si>
  <si>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</si>
  <si>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</si>
  <si>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</si>
  <si>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</si>
  <si>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</si>
  <si>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</si>
  <si>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</si>
  <si>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</si>
  <si>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</si>
  <si>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</si>
  <si>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</si>
  <si>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</si>
  <si>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</si>
  <si>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</si>
  <si>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</si>
  <si>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</si>
  <si>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</si>
  <si>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</si>
  <si>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</si>
  <si>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</si>
  <si>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</si>
  <si>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</si>
  <si>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</si>
  <si>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</si>
  <si>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</si>
  <si>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</si>
  <si>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</si>
  <si>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</si>
  <si>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</si>
  <si>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</si>
  <si>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</si>
  <si>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</si>
  <si>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</si>
  <si>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</si>
  <si>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</si>
  <si>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</si>
  <si>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</si>
  <si>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</si>
  <si>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</si>
  <si>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</si>
  <si>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</si>
  <si>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</si>
  <si>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</si>
  <si>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</si>
  <si>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</si>
  <si>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</si>
  <si>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</si>
  <si>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</si>
  <si>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</si>
  <si>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</si>
  <si>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</si>
  <si>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</si>
  <si>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</si>
  <si>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</si>
  <si>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</si>
  <si>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</si>
  <si>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</si>
  <si>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</si>
  <si>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</si>
  <si>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</si>
  <si>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</si>
  <si>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</si>
  <si>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</si>
  <si>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</si>
  <si>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</si>
  <si>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</si>
  <si>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</si>
  <si>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</si>
  <si>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</si>
  <si>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</si>
  <si>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</si>
  <si>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</si>
  <si>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</si>
  <si>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</si>
  <si>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</si>
  <si>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</si>
  <si>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</si>
  <si>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</si>
  <si>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</si>
  <si>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</si>
  <si>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</si>
  <si>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</si>
  <si>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</si>
  <si>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</si>
  <si>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</si>
  <si>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</si>
  <si>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</si>
  <si>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</si>
  <si>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</si>
  <si>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</si>
  <si>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</si>
  <si>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</si>
  <si>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</si>
  <si>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</si>
  <si>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</si>
  <si>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</si>
  <si>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</si>
  <si>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</si>
  <si>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</si>
  <si>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</si>
  <si>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</si>
  <si>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</si>
  <si>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</si>
  <si>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</si>
  <si>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</si>
  <si>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</si>
  <si>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</si>
  <si>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</si>
  <si>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</si>
  <si>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</si>
  <si>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</si>
  <si>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</si>
  <si>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</si>
  <si>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</si>
  <si>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</si>
  <si>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</si>
  <si>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</si>
  <si>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</si>
  <si>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</si>
  <si>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</si>
  <si>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</si>
  <si>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</si>
  <si>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</si>
  <si>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</si>
  <si>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</si>
  <si>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</si>
  <si>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</si>
  <si>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</si>
  <si>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</si>
  <si>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</si>
  <si>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</si>
  <si>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</si>
  <si>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</si>
  <si>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</si>
  <si>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</si>
  <si>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</si>
  <si>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</si>
  <si>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</si>
  <si>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</si>
  <si>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</si>
  <si>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</si>
  <si>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</si>
  <si>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</si>
  <si>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</si>
  <si>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</si>
  <si>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</si>
  <si>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</si>
  <si>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</si>
  <si>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</si>
  <si>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</si>
  <si>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</si>
  <si>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</si>
  <si>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</si>
  <si>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</si>
  <si>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</si>
  <si>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</si>
  <si>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</si>
  <si>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</si>
  <si>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</si>
  <si>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</si>
  <si>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</si>
  <si>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</si>
  <si>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</si>
  <si>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</si>
  <si>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</si>
  <si>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</si>
  <si>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</si>
  <si>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</si>
  <si>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</si>
  <si>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</si>
  <si>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</si>
  <si>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</si>
  <si>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</si>
  <si>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</si>
  <si>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</si>
  <si>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</si>
  <si>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</si>
  <si>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</si>
  <si>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</si>
  <si>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</si>
  <si>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</si>
  <si>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</si>
  <si>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</si>
  <si>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</si>
  <si>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</si>
  <si>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</si>
  <si>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</si>
  <si>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</si>
  <si>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</si>
  <si>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</si>
  <si>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</si>
  <si>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</si>
  <si>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</si>
  <si>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</si>
  <si>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</si>
  <si>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</si>
  <si>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</si>
  <si>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</si>
  <si>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</si>
  <si>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</si>
  <si>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</si>
  <si>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</si>
  <si>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</si>
  <si>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</si>
  <si>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</si>
  <si>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</si>
  <si>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</si>
  <si>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</si>
  <si>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</si>
  <si>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</si>
  <si>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</si>
  <si>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</si>
  <si>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</si>
  <si>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</si>
  <si>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</si>
  <si>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</si>
  <si>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</si>
  <si>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</si>
  <si>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</si>
  <si>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</si>
  <si>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</si>
  <si>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</si>
  <si>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</si>
  <si>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</si>
  <si>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</si>
  <si>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</si>
  <si>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</si>
  <si>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</si>
  <si>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</si>
  <si>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</si>
  <si>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</si>
  <si>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</si>
  <si>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</si>
  <si>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</si>
  <si>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</si>
  <si>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</si>
  <si>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</si>
  <si>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</si>
  <si>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</si>
  <si>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</si>
  <si>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</si>
  <si>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</si>
  <si>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</si>
  <si>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</si>
  <si>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</si>
  <si>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</si>
  <si>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</si>
  <si>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</si>
  <si>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</si>
  <si>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</si>
  <si>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</si>
  <si>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</si>
  <si>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</si>
  <si>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</si>
  <si>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</si>
  <si>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</si>
  <si>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</si>
  <si>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</si>
  <si>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</si>
  <si>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</si>
  <si>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</si>
  <si>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</si>
  <si>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</si>
  <si>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</si>
  <si>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</si>
  <si>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</si>
  <si>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</si>
  <si>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</si>
  <si>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</si>
  <si>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</si>
  <si>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</si>
  <si>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</si>
  <si>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</si>
  <si>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</si>
  <si>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</si>
  <si>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</si>
  <si>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</si>
  <si>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</si>
  <si>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</si>
  <si>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</si>
  <si>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</si>
  <si>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</si>
  <si>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</si>
  <si>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</si>
  <si>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</si>
  <si>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</si>
  <si>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</si>
  <si>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</si>
  <si>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</si>
  <si>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</si>
  <si>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</si>
  <si>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</si>
  <si>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</si>
  <si>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</si>
  <si>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</si>
  <si>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</si>
  <si>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</si>
  <si>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</si>
  <si>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</si>
  <si>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</si>
  <si>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</si>
  <si>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</si>
  <si>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</si>
  <si>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</si>
  <si>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</si>
  <si>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</si>
  <si>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</si>
  <si>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</si>
  <si>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</si>
  <si>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</si>
  <si>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</si>
  <si>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</si>
  <si>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</si>
  <si>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</si>
  <si>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</si>
  <si>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</si>
  <si>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</si>
  <si>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</si>
  <si>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</si>
  <si>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</si>
  <si>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</si>
  <si>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</si>
  <si>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</si>
  <si>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</si>
  <si>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</si>
  <si>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</si>
  <si>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</si>
  <si>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</si>
  <si>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</si>
  <si>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</si>
  <si>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</si>
  <si>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</si>
  <si>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</si>
  <si>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</si>
  <si>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</si>
  <si>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</si>
  <si>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</si>
  <si>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</si>
  <si>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</si>
  <si>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</si>
  <si>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</si>
  <si>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</si>
  <si>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</si>
  <si>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</si>
  <si>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</si>
  <si>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</si>
  <si>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</si>
  <si>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</si>
  <si>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</si>
  <si>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</si>
  <si>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</si>
  <si>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</si>
  <si>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</si>
  <si>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</si>
  <si>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</si>
  <si>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</si>
  <si>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</si>
  <si>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</si>
  <si>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</si>
  <si>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</si>
  <si>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</si>
  <si>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</si>
  <si>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</si>
  <si>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</si>
  <si>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</si>
  <si>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</si>
  <si>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</si>
  <si>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</si>
  <si>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</si>
  <si>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</si>
  <si>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</si>
  <si>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</si>
  <si>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</si>
  <si>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</si>
  <si>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</si>
  <si>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</si>
  <si>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</si>
  <si>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</si>
  <si>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</si>
  <si>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</si>
  <si>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</si>
  <si>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</si>
  <si>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</si>
  <si>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</si>
  <si>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</si>
  <si>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</si>
  <si>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</si>
  <si>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</si>
  <si>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</si>
  <si>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</si>
  <si>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</si>
  <si>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</si>
  <si>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</si>
  <si>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</si>
  <si>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</si>
  <si>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</si>
  <si>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</si>
  <si>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</si>
  <si>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</si>
  <si>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</si>
  <si>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</si>
  <si>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</si>
  <si>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</si>
  <si>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</si>
  <si>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</si>
  <si>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</si>
  <si>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</si>
  <si>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</si>
  <si>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</si>
  <si>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</si>
  <si>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</si>
  <si>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</si>
  <si>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</si>
  <si>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</si>
  <si>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</si>
  <si>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</si>
  <si>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</si>
  <si>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</si>
  <si>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</si>
  <si>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</si>
  <si>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</si>
  <si>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</si>
  <si>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</si>
  <si>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</si>
  <si>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</si>
  <si>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</si>
  <si>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</si>
  <si>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</si>
  <si>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</si>
  <si>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</si>
  <si>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</si>
  <si>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</si>
  <si>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</si>
  <si>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</si>
  <si>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</si>
  <si>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</si>
  <si>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</si>
  <si>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</si>
  <si>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</si>
  <si>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</si>
  <si>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</si>
  <si>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</si>
  <si>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</si>
  <si>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</si>
  <si>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</si>
  <si>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</si>
  <si>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</si>
  <si>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</si>
  <si>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</si>
  <si>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</si>
  <si>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</si>
  <si>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</si>
  <si>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</si>
  <si>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</si>
  <si>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</si>
  <si>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</si>
  <si>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</si>
  <si>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</si>
  <si>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</si>
  <si>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</si>
  <si>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</si>
  <si>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</si>
  <si>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</si>
  <si>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</si>
  <si>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</si>
  <si>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</si>
  <si>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</si>
  <si>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</si>
  <si>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</si>
  <si>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</si>
  <si>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</si>
  <si>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</si>
  <si>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</si>
  <si>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</si>
  <si>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</si>
  <si>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</si>
  <si>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</si>
  <si>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</si>
  <si>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</si>
  <si>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</si>
  <si>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</si>
  <si>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</si>
  <si>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</si>
  <si>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</si>
  <si>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</si>
  <si>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</si>
  <si>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</si>
  <si>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</si>
  <si>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</si>
  <si>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</si>
  <si>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</si>
  <si>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</si>
  <si>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</si>
  <si>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</si>
  <si>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</si>
  <si>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</si>
  <si>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</si>
  <si>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</si>
  <si>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</si>
  <si>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</si>
  <si>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</si>
  <si>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</si>
  <si>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</si>
  <si>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</si>
  <si>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</si>
  <si>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</si>
  <si>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</si>
  <si>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</si>
  <si>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</si>
  <si>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</si>
  <si>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</si>
  <si>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</si>
  <si>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</si>
  <si>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</si>
  <si>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</si>
  <si>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</si>
  <si>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</si>
  <si>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</si>
  <si>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</si>
  <si>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</si>
  <si>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</si>
  <si>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</si>
  <si>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</si>
  <si>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</si>
  <si>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</si>
  <si>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</si>
  <si>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</si>
  <si>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</si>
  <si>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</si>
  <si>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</si>
  <si>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</si>
  <si>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</si>
  <si>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</si>
  <si>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</si>
  <si>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</si>
  <si>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</si>
  <si>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</si>
  <si>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</si>
  <si>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</si>
  <si>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</si>
  <si>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</si>
  <si>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</si>
  <si>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</si>
  <si>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</si>
  <si>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</si>
  <si>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</si>
  <si>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</si>
  <si>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</si>
  <si>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</si>
  <si>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</si>
  <si>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</si>
  <si>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</si>
  <si>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</si>
  <si>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</si>
  <si>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</si>
  <si>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</si>
  <si>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</si>
  <si>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</si>
  <si>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</si>
  <si>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</si>
  <si>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</si>
  <si>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</si>
  <si>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</si>
  <si>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</si>
  <si>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</si>
  <si>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</si>
  <si>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</si>
  <si>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</si>
  <si>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</si>
  <si>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</si>
  <si>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</si>
  <si>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</si>
  <si>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</si>
  <si>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</si>
  <si>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</si>
  <si>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</si>
  <si>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</si>
  <si>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</si>
  <si>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</si>
  <si>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</si>
  <si>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</si>
  <si>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</si>
  <si>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</si>
  <si>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</si>
  <si>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</si>
  <si>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</si>
  <si>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</si>
  <si>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</si>
  <si>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</si>
  <si>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</si>
  <si>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</si>
  <si>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</si>
  <si>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</si>
  <si>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</si>
  <si>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</si>
  <si>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</si>
  <si>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</si>
  <si>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</si>
  <si>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</si>
  <si>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</si>
  <si>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</si>
  <si>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</si>
  <si>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</si>
  <si>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</si>
  <si>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</si>
  <si>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</si>
  <si>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</si>
  <si>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</si>
  <si>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</si>
  <si>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</si>
  <si>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</si>
  <si>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</si>
  <si>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</si>
  <si>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</si>
  <si>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</si>
  <si>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</si>
  <si>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</si>
  <si>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</si>
  <si>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</si>
  <si>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</si>
  <si>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</si>
  <si>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</si>
  <si>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</si>
  <si>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</si>
  <si>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</si>
  <si>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</si>
  <si>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</si>
  <si>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</si>
  <si>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</si>
  <si>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</si>
  <si>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</si>
  <si>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</si>
  <si>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</si>
  <si>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</si>
  <si>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</si>
  <si>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</si>
  <si>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</si>
  <si>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</si>
  <si>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</si>
  <si>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</si>
  <si>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</si>
  <si>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</si>
  <si>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</si>
  <si>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</si>
  <si>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</si>
  <si>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</si>
  <si>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</si>
  <si>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</si>
  <si>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</si>
  <si>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</si>
  <si>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</si>
  <si>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</si>
  <si>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</si>
  <si>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</si>
  <si>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</si>
  <si>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</si>
  <si>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</si>
  <si>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</si>
  <si>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</si>
  <si>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</si>
  <si>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</si>
  <si>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</si>
  <si>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</si>
  <si>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</si>
  <si>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</si>
  <si>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</si>
  <si>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</si>
  <si>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</si>
  <si>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</si>
  <si>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</si>
  <si>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</si>
  <si>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</si>
  <si>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</si>
  <si>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</si>
  <si>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</si>
  <si>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</si>
  <si>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</si>
  <si>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</si>
  <si>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</si>
  <si>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</si>
  <si>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</si>
  <si>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</si>
  <si>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</si>
  <si>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</si>
  <si>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</si>
  <si>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</si>
  <si>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</si>
  <si>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</si>
  <si>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</si>
  <si>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</si>
  <si>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</si>
  <si>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</si>
  <si>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</si>
  <si>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</si>
  <si>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</si>
  <si>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</si>
  <si>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</si>
  <si>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</si>
  <si>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</si>
  <si>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</si>
  <si>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</si>
  <si>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</si>
  <si>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</si>
  <si>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</si>
  <si>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</si>
  <si>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</si>
  <si>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</si>
  <si>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</si>
  <si>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</si>
  <si>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</si>
  <si>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</si>
  <si>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</si>
  <si>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</si>
  <si>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</si>
  <si>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</si>
  <si>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</si>
  <si>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</si>
  <si>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</si>
  <si>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</si>
  <si>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</si>
  <si>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</si>
  <si>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</si>
  <si>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</si>
  <si>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</si>
  <si>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</si>
  <si>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</si>
  <si>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</si>
  <si>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</si>
  <si>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</si>
  <si>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</si>
  <si>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</si>
  <si>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</si>
  <si>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</si>
  <si>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</si>
  <si>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</si>
  <si>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</si>
  <si>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</si>
  <si>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</si>
  <si>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</si>
  <si>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</si>
  <si>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</si>
  <si>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</si>
  <si>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</si>
  <si>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</si>
  <si>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</si>
  <si>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</si>
  <si>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</si>
  <si>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</si>
  <si>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</si>
  <si>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</si>
  <si>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</si>
  <si>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</si>
  <si>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</si>
  <si>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</si>
  <si>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</si>
  <si>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</si>
  <si>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</si>
  <si>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</si>
  <si>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</si>
  <si>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</si>
  <si>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</si>
  <si>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</si>
  <si>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</si>
  <si>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</si>
  <si>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</si>
  <si>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</si>
  <si>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</si>
  <si>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</si>
  <si>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</si>
  <si>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</si>
  <si>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</si>
  <si>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</si>
  <si>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</si>
  <si>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</si>
  <si>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</si>
  <si>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</si>
  <si>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</si>
  <si>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</si>
  <si>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</si>
  <si>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</si>
  <si>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</si>
  <si>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</si>
  <si>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</si>
  <si>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</si>
  <si>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</si>
  <si>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</si>
  <si>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</si>
  <si>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</si>
  <si>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</si>
  <si>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</si>
  <si>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</si>
  <si>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</si>
  <si>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</si>
  <si>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</si>
  <si>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</si>
  <si>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</si>
  <si>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</si>
  <si>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</si>
  <si>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</si>
  <si>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</si>
  <si>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</si>
  <si>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</si>
  <si>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</si>
  <si>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</si>
  <si>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</si>
  <si>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</si>
  <si>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</si>
  <si>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</si>
  <si>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</si>
  <si>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</si>
  <si>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</si>
  <si>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</si>
  <si>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</si>
  <si>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</si>
  <si>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</si>
  <si>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</si>
  <si>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</si>
  <si>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</si>
  <si>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</si>
  <si>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</si>
  <si>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</si>
  <si>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</si>
  <si>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</si>
  <si>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</si>
  <si>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</si>
  <si>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</si>
  <si>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</si>
  <si>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</si>
  <si>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</si>
  <si>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</si>
  <si>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</si>
  <si>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</si>
  <si>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</si>
  <si>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</si>
  <si>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</si>
  <si>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</si>
  <si>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</si>
  <si>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</si>
  <si>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</si>
  <si>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</si>
  <si>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</si>
  <si>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</si>
  <si>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</si>
  <si>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</si>
  <si>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</si>
  <si>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</si>
  <si>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</si>
  <si>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</si>
  <si>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</si>
  <si>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</si>
  <si>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</si>
  <si>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</si>
  <si>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</si>
  <si>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</si>
  <si>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</si>
  <si>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</si>
  <si>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</si>
  <si>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</si>
  <si>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</si>
  <si>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</si>
  <si>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</si>
  <si>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</si>
  <si>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</si>
  <si>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</si>
  <si>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</si>
  <si>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</si>
  <si>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</si>
  <si>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</si>
  <si>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</si>
  <si>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</si>
  <si>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</si>
  <si>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</si>
  <si>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</si>
  <si>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</si>
  <si>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</si>
  <si>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</si>
  <si>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</si>
  <si>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</si>
  <si>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</si>
  <si>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</si>
  <si>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</si>
  <si>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</si>
  <si>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</si>
  <si>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</si>
  <si>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</si>
  <si>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</si>
  <si>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</si>
  <si>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</si>
  <si>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</si>
  <si>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</si>
  <si>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</si>
  <si>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</si>
  <si>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</si>
  <si>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</si>
  <si>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</si>
  <si>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</si>
  <si>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</si>
  <si>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</si>
  <si>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</si>
  <si>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</si>
  <si>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</si>
  <si>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</si>
  <si>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</si>
  <si>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</si>
  <si>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</si>
  <si>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</si>
  <si>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</si>
  <si>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</si>
  <si>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</si>
  <si>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</si>
  <si>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</si>
  <si>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</si>
  <si>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</si>
  <si>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</si>
  <si>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</si>
  <si>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</si>
  <si>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</si>
  <si>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</si>
  <si>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</si>
  <si>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</si>
  <si>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</si>
  <si>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</si>
  <si>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</si>
  <si>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</si>
  <si>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</si>
  <si>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</si>
  <si>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</si>
  <si>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</si>
  <si>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</si>
  <si>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</si>
  <si>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</si>
  <si>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</si>
  <si>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</si>
  <si>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</si>
  <si>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</si>
  <si>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</si>
  <si>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</si>
  <si>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</si>
  <si>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</si>
  <si>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</si>
  <si>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</si>
  <si>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</si>
  <si>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</si>
  <si>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</si>
  <si>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</si>
  <si>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</si>
  <si>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</si>
  <si>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</si>
  <si>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</si>
  <si>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</si>
  <si>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</si>
  <si>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</si>
  <si>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</si>
  <si>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</si>
  <si>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</si>
  <si>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</si>
  <si>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</si>
  <si>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</si>
  <si>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</si>
  <si>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</si>
  <si>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</si>
  <si>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</si>
  <si>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</si>
  <si>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</si>
  <si>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</si>
  <si>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</si>
  <si>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</si>
  <si>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</si>
  <si>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</si>
  <si>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</si>
  <si>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</si>
  <si>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</si>
  <si>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</si>
  <si>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</si>
  <si>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</si>
  <si>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</si>
  <si>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</si>
  <si>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</si>
  <si>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</si>
  <si>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</si>
  <si>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</si>
  <si>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</si>
  <si>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</si>
  <si>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</si>
  <si>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</si>
  <si>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</si>
  <si>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</si>
  <si>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</si>
  <si>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</si>
  <si>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</si>
  <si>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</si>
  <si>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</si>
  <si>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</si>
  <si>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</si>
  <si>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</si>
  <si>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</si>
  <si>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</si>
  <si>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</si>
  <si>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</si>
  <si>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</si>
  <si>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</si>
  <si>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</si>
  <si>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</si>
  <si>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</si>
  <si>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</si>
  <si>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</si>
  <si>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</si>
  <si>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</si>
  <si>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</si>
  <si>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</si>
  <si>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</si>
  <si>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</si>
  <si>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</si>
  <si>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</si>
  <si>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</si>
  <si>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</si>
  <si>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</si>
  <si>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</si>
  <si>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</si>
  <si>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</si>
  <si>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</si>
  <si>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</si>
  <si>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</si>
  <si>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</si>
  <si>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</si>
  <si>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</si>
  <si>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</si>
  <si>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</si>
  <si>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</si>
  <si>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</si>
  <si>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</si>
  <si>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</si>
  <si>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</si>
  <si>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</si>
  <si>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</si>
  <si>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</si>
  <si>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</si>
  <si>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</si>
  <si>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</si>
  <si>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</si>
  <si>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</si>
  <si>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</si>
  <si>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</si>
  <si>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</si>
  <si>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</si>
  <si>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</si>
  <si>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</si>
  <si>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</si>
  <si>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</si>
  <si>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</si>
  <si>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</si>
  <si>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</si>
  <si>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</si>
  <si>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</si>
  <si>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</si>
  <si>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</si>
  <si>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</si>
  <si>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</si>
  <si>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</si>
  <si>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</si>
  <si>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</si>
  <si>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</si>
  <si>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</si>
  <si>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</si>
  <si>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</si>
  <si>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</si>
  <si>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</si>
  <si>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</si>
  <si>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</si>
  <si>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</si>
  <si>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</si>
  <si>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</si>
  <si>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</si>
  <si>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</si>
  <si>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</si>
  <si>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</si>
  <si>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</si>
  <si>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</si>
  <si>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</si>
  <si>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</si>
  <si>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</si>
  <si>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</si>
  <si>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</si>
  <si>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</si>
  <si>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</si>
  <si>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</si>
  <si>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</si>
  <si>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</si>
  <si>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</si>
  <si>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</si>
  <si>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</si>
  <si>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</si>
  <si>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</si>
  <si>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</si>
  <si>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</si>
  <si>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</si>
  <si>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</si>
  <si>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</si>
  <si>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</si>
  <si>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</si>
  <si>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</si>
  <si>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</si>
  <si>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</si>
  <si>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</si>
  <si>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</si>
  <si>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</si>
  <si>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</si>
  <si>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</si>
  <si>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</si>
  <si>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</si>
  <si>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</si>
  <si>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</si>
  <si>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</si>
  <si>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</si>
  <si>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</si>
  <si>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</si>
  <si>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</si>
  <si>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</si>
  <si>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</si>
  <si>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</si>
  <si>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</si>
  <si>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</si>
  <si>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</si>
  <si>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</si>
  <si>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</si>
  <si>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</si>
  <si>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</si>
  <si>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</si>
  <si>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</si>
  <si>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</si>
  <si>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</si>
  <si>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</si>
  <si>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</si>
  <si>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</si>
  <si>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</si>
  <si>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</si>
  <si>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</si>
  <si>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</si>
  <si>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</si>
  <si>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</si>
  <si>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</si>
  <si>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</si>
  <si>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</si>
  <si>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</si>
  <si>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</si>
  <si>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</si>
  <si>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</si>
  <si>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</si>
  <si>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</si>
  <si>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</si>
  <si>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</si>
  <si>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</si>
  <si>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</si>
  <si>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</si>
  <si>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</si>
  <si>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</si>
  <si>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</si>
  <si>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</si>
  <si>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</si>
  <si>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</si>
  <si>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</si>
  <si>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</si>
  <si>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</si>
  <si>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</si>
  <si>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</si>
  <si>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</si>
  <si>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</si>
  <si>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</si>
  <si>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</si>
  <si>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</si>
  <si>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</si>
  <si>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</si>
  <si>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</si>
  <si>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</si>
  <si>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</si>
  <si>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</si>
  <si>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</si>
  <si>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</si>
  <si>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</si>
  <si>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</si>
  <si>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</si>
  <si>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</si>
  <si>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</si>
  <si>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</si>
  <si>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</si>
  <si>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</si>
  <si>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</si>
  <si>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</si>
  <si>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</si>
  <si>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</si>
  <si>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</si>
  <si>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</si>
  <si>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</si>
  <si>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</si>
  <si>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</si>
  <si>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</si>
  <si>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</si>
  <si>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</si>
  <si>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</si>
  <si>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</si>
  <si>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</si>
  <si>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</si>
  <si>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</si>
  <si>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</si>
  <si>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</si>
  <si>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</si>
  <si>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</si>
  <si>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</si>
  <si>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</si>
  <si>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</si>
  <si>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</si>
  <si>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</si>
  <si>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</si>
  <si>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</si>
  <si>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</si>
  <si>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</si>
  <si>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</si>
  <si>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</si>
  <si>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</si>
  <si>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</si>
  <si>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</si>
  <si>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</si>
  <si>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</si>
  <si>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</si>
  <si>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</si>
  <si>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</si>
  <si>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</si>
  <si>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</si>
  <si>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</si>
  <si>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</si>
  <si>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</si>
  <si>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</si>
  <si>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</si>
  <si>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</si>
  <si>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</si>
  <si>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</si>
  <si>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</si>
  <si>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</si>
  <si>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</si>
  <si>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</si>
  <si>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</si>
  <si>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</si>
  <si>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</si>
  <si>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</si>
  <si>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</si>
  <si>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</si>
  <si>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</si>
  <si>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</si>
  <si>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</si>
  <si>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</si>
  <si>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</si>
  <si>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</si>
  <si>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</si>
  <si>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</si>
  <si>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</si>
  <si>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</si>
  <si>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</si>
  <si>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</si>
  <si>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</si>
  <si>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</si>
  <si>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</si>
  <si>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</si>
  <si>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</si>
  <si>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</si>
  <si>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</si>
  <si>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</si>
  <si>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</si>
  <si>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</si>
  <si>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</si>
  <si>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</si>
  <si>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</si>
  <si>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</si>
  <si>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</si>
  <si>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</si>
  <si>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</si>
  <si>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</si>
  <si>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</si>
  <si>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</si>
  <si>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</si>
  <si>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</si>
  <si>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</si>
  <si>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</si>
  <si>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</si>
  <si>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</si>
  <si>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</si>
  <si>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</si>
  <si>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</si>
  <si>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</si>
  <si>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</si>
  <si>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</si>
  <si>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</si>
  <si>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</si>
  <si>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</si>
  <si>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</si>
  <si>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</si>
  <si>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</si>
  <si>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</si>
  <si>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</si>
  <si>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</si>
  <si>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</si>
  <si>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</si>
  <si>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</si>
  <si>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</si>
  <si>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</si>
  <si>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</si>
  <si>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</si>
  <si>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</si>
  <si>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</si>
  <si>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</si>
  <si>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</si>
  <si>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</si>
  <si>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</si>
  <si>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</si>
  <si>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</si>
  <si>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</si>
  <si>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</si>
  <si>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</si>
  <si>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</si>
  <si>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</si>
  <si>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</si>
  <si>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</si>
  <si>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</si>
  <si>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</si>
  <si>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</si>
  <si>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</si>
  <si>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</si>
  <si>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</si>
  <si>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</si>
  <si>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</si>
  <si>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</si>
  <si>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</si>
  <si>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</si>
  <si>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</si>
  <si>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</si>
  <si>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</si>
  <si>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</si>
  <si>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</si>
  <si>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</si>
  <si>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</si>
  <si>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</si>
  <si>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</si>
  <si>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</si>
  <si>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</si>
  <si>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</si>
  <si>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</si>
  <si>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</si>
  <si>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</si>
  <si>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</si>
  <si>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</si>
  <si>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</si>
  <si>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</si>
  <si>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</si>
  <si>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</si>
  <si>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</si>
  <si>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</si>
  <si>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</si>
  <si>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</si>
  <si>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</si>
  <si>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</si>
  <si>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</si>
  <si>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</si>
  <si>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</si>
  <si>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</si>
  <si>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</si>
  <si>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</si>
  <si>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</si>
  <si>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</si>
  <si>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</si>
  <si>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</si>
  <si>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</si>
  <si>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</si>
  <si>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</si>
  <si>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</si>
  <si>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</si>
  <si>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</si>
  <si>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</si>
  <si>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</si>
  <si>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</si>
  <si>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</si>
  <si>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</si>
  <si>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</si>
  <si>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</si>
  <si>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</si>
  <si>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</si>
  <si>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</si>
  <si>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</si>
  <si>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</si>
  <si>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</si>
  <si>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</si>
  <si>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</si>
  <si>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</si>
  <si>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</si>
  <si>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</si>
  <si>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</si>
  <si>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</si>
  <si>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</si>
  <si>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</si>
  <si>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</si>
  <si>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</si>
  <si>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</si>
  <si>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</si>
  <si>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</si>
  <si>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</si>
  <si>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</si>
  <si>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</si>
  <si>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</si>
  <si>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</si>
  <si>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</si>
  <si>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</si>
  <si>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</si>
  <si>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</si>
  <si>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</si>
  <si>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</si>
  <si>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</si>
  <si>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</si>
  <si>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</si>
  <si>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</si>
  <si>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</si>
  <si>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</si>
  <si>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</si>
  <si>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</si>
  <si>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</si>
  <si>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</si>
  <si>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</si>
  <si>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</si>
  <si>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</si>
  <si>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</si>
  <si>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</si>
  <si>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</si>
  <si>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</si>
  <si>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</si>
  <si>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</si>
  <si>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</si>
  <si>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</si>
  <si>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</si>
  <si>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</si>
  <si>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</si>
  <si>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</si>
  <si>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</si>
  <si>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</si>
  <si>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</si>
  <si>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</si>
  <si>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</si>
  <si>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</si>
  <si>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</si>
  <si>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</si>
  <si>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</si>
  <si>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</si>
  <si>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</si>
  <si>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</si>
  <si>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</si>
  <si>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</si>
  <si>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</si>
  <si>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</si>
  <si>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</si>
  <si>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</si>
  <si>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</si>
  <si>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</si>
  <si>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</si>
  <si>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</si>
  <si>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</si>
  <si>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</si>
  <si>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</si>
  <si>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</si>
  <si>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</si>
  <si>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</si>
  <si>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</si>
  <si>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</si>
  <si>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</si>
  <si>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</si>
  <si>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</si>
  <si>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</si>
  <si>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</si>
  <si>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</si>
  <si>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</si>
  <si>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</si>
  <si>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</si>
  <si>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</si>
  <si>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</si>
  <si>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</si>
  <si>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</si>
  <si>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</si>
  <si>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</si>
  <si>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</si>
  <si>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</si>
  <si>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</si>
  <si>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</si>
  <si>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</si>
  <si>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</si>
  <si>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</si>
  <si>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</si>
  <si>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</si>
  <si>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</si>
  <si>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</si>
  <si>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</si>
  <si>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</si>
  <si>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</si>
  <si>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</si>
  <si>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</si>
  <si>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</si>
  <si>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</si>
  <si>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</si>
  <si>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</si>
  <si>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</si>
  <si>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</si>
  <si>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</si>
  <si>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</si>
  <si>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</si>
  <si>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</si>
  <si>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</si>
  <si>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</si>
  <si>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</si>
  <si>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</si>
  <si>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</si>
  <si>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</si>
  <si>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</si>
  <si>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</si>
  <si>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</si>
  <si>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</si>
  <si>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</si>
  <si>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</si>
  <si>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</si>
  <si>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</si>
  <si>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</si>
  <si>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</si>
  <si>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</si>
  <si>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</si>
  <si>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</si>
  <si>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</si>
  <si>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</si>
  <si>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</si>
  <si>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</si>
  <si>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</si>
  <si>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</si>
  <si>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</si>
  <si>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</si>
  <si>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</si>
  <si>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</si>
  <si>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</si>
  <si>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</si>
  <si>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</si>
  <si>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</si>
  <si>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</si>
  <si>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</si>
  <si>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</si>
  <si>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</si>
  <si>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</si>
  <si>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</si>
  <si>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</si>
  <si>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</si>
  <si>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</si>
  <si>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</si>
  <si>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</si>
  <si>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</si>
  <si>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</si>
  <si>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</si>
  <si>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</si>
  <si>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</si>
  <si>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</si>
  <si>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</si>
  <si>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</si>
  <si>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</si>
  <si>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</si>
  <si>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</si>
  <si>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</si>
  <si>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</si>
  <si>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</si>
  <si>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</si>
  <si>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</si>
  <si>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</si>
  <si>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</si>
  <si>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</si>
  <si>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</si>
  <si>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</si>
  <si>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</si>
  <si>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</si>
  <si>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</si>
  <si>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</si>
  <si>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</si>
  <si>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</si>
  <si>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</si>
  <si>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</si>
  <si>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</si>
  <si>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</si>
  <si>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</si>
  <si>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</si>
  <si>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</si>
  <si>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</si>
  <si>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</si>
  <si>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</si>
  <si>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</si>
  <si>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</si>
  <si>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</si>
  <si>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</si>
  <si>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</si>
  <si>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</si>
  <si>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</si>
  <si>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</si>
  <si>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</si>
  <si>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</si>
  <si>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</si>
  <si>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</si>
  <si>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</si>
  <si>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</si>
  <si>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</si>
  <si>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</si>
  <si>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</si>
  <si>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</si>
  <si>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</si>
  <si>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</si>
  <si>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</si>
  <si>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</si>
  <si>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</si>
  <si>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</si>
  <si>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</si>
  <si>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</si>
  <si>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</si>
  <si>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</si>
  <si>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</si>
  <si>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</si>
  <si>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</si>
  <si>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</si>
  <si>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</si>
  <si>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</si>
  <si>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</si>
  <si>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</si>
  <si>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</si>
  <si>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</si>
  <si>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</si>
  <si>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</si>
  <si>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</si>
  <si>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</si>
  <si>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</si>
  <si>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</si>
  <si>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</si>
  <si>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</si>
  <si>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</si>
  <si>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</si>
  <si>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</si>
  <si>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</si>
  <si>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</si>
  <si>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</si>
  <si>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</si>
  <si>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</si>
  <si>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</si>
  <si>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</si>
  <si>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</si>
  <si>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</si>
  <si>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</si>
  <si>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</si>
  <si>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</si>
  <si>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</si>
  <si>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</si>
  <si>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</si>
  <si>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</si>
  <si>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</si>
  <si>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</si>
  <si>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</si>
  <si>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</si>
  <si>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</si>
  <si>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</si>
  <si>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</si>
  <si>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</si>
  <si>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</si>
  <si>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</si>
  <si>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</si>
  <si>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</si>
  <si>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</si>
  <si>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</si>
  <si>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</si>
  <si>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</si>
  <si>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</si>
  <si>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</si>
  <si>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</si>
  <si>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</si>
  <si>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</si>
  <si>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</si>
  <si>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</si>
  <si>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</si>
  <si>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</si>
  <si>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</si>
  <si>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</si>
  <si>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</si>
  <si>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</si>
  <si>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</si>
  <si>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</si>
  <si>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</si>
  <si>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</si>
  <si>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</si>
  <si>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</si>
  <si>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</si>
  <si>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</si>
  <si>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</si>
  <si>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</si>
  <si>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</si>
  <si>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</si>
  <si>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</si>
  <si>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</si>
  <si>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</si>
  <si>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</si>
  <si>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</si>
  <si>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</si>
  <si>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</si>
  <si>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</si>
  <si>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</si>
  <si>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</si>
  <si>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</si>
  <si>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</si>
  <si>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</si>
  <si>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</si>
  <si>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</si>
  <si>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</si>
  <si>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</si>
  <si>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</si>
  <si>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</si>
  <si>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</si>
  <si>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</si>
  <si>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</si>
  <si>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</si>
  <si>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</si>
  <si>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</si>
  <si>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</si>
  <si>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</si>
  <si>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</si>
  <si>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</si>
  <si>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</si>
  <si>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</si>
  <si>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</si>
  <si>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</si>
  <si>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</si>
  <si>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</si>
  <si>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</si>
  <si>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</si>
  <si>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</si>
  <si>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</si>
  <si>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</si>
  <si>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</si>
  <si>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</si>
  <si>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</si>
  <si>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</si>
  <si>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</si>
  <si>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</si>
  <si>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</si>
  <si>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</si>
  <si>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</si>
  <si>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</si>
  <si>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</si>
  <si>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</si>
  <si>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</si>
  <si>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</si>
  <si>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</si>
  <si>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</si>
  <si>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</si>
  <si>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</si>
  <si>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</si>
  <si>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</si>
  <si>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</si>
  <si>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</si>
  <si>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</si>
  <si>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</si>
  <si>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</si>
  <si>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</si>
  <si>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</si>
  <si>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</si>
  <si>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</si>
  <si>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</si>
  <si>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</si>
  <si>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</si>
  <si>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</si>
  <si>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</si>
  <si>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</si>
  <si>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</si>
  <si>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</si>
  <si>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</si>
  <si>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</si>
  <si>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</si>
  <si>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</si>
  <si>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</si>
  <si>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</si>
  <si>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</si>
  <si>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</si>
  <si>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</si>
  <si>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</si>
  <si>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</si>
  <si>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</si>
  <si>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</si>
  <si>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</si>
  <si>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</si>
  <si>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</si>
  <si>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</si>
  <si>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</si>
  <si>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</si>
  <si>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</si>
  <si>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</si>
  <si>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</si>
  <si>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</si>
  <si>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</si>
  <si>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</si>
  <si>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</si>
  <si>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</si>
  <si>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</si>
  <si>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</si>
  <si>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</si>
  <si>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</si>
  <si>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</si>
  <si>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</si>
  <si>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</si>
  <si>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</si>
  <si>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</si>
  <si>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</si>
  <si>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</si>
  <si>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</si>
  <si>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</si>
  <si>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</si>
  <si>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</si>
  <si>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</si>
  <si>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</si>
  <si>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</si>
  <si>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</si>
  <si>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</si>
  <si>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</si>
  <si>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</si>
  <si>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</si>
  <si>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</si>
  <si>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</si>
  <si>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</si>
  <si>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</si>
  <si>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</si>
  <si>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</si>
  <si>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</si>
  <si>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</si>
  <si>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</si>
  <si>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</si>
  <si>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</si>
  <si>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</si>
  <si>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</si>
  <si>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</si>
  <si>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</si>
  <si>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</si>
  <si>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</si>
  <si>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</si>
  <si>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</si>
  <si>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</si>
  <si>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</si>
  <si>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</si>
  <si>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</si>
  <si>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</si>
  <si>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</si>
  <si>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</si>
  <si>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</si>
  <si>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</si>
  <si>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</si>
  <si>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</si>
  <si>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</si>
  <si>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</si>
  <si>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</si>
  <si>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</si>
  <si>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</si>
  <si>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</si>
  <si>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</si>
  <si>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</si>
  <si>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</si>
  <si>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</si>
  <si>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</si>
  <si>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</si>
  <si>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</si>
  <si>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</si>
  <si>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</si>
  <si>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</si>
  <si>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</si>
  <si>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</si>
  <si>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</si>
  <si>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</si>
  <si>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</si>
  <si>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</si>
  <si>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</si>
  <si>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</si>
  <si>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</si>
  <si>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</si>
  <si>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</si>
  <si>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</si>
  <si>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</si>
  <si>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</si>
  <si>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</si>
  <si>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</si>
  <si>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</si>
  <si>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</si>
  <si>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</si>
  <si>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</si>
  <si>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</si>
  <si>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</si>
  <si>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</si>
  <si>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</si>
  <si>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</si>
  <si>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</si>
  <si>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</si>
  <si>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</si>
  <si>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</si>
  <si>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</si>
  <si>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</si>
  <si>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</si>
  <si>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</si>
  <si>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</si>
  <si>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</si>
  <si>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</si>
  <si>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</si>
  <si>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</si>
  <si>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</si>
  <si>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</si>
  <si>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</si>
  <si>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</si>
  <si>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</si>
  <si>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</si>
  <si>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</si>
  <si>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</si>
  <si>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</si>
  <si>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</si>
  <si>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</si>
  <si>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</si>
  <si>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</si>
  <si>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</si>
  <si>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</si>
  <si>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</si>
  <si>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</si>
  <si>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</si>
  <si>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</si>
  <si>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</si>
  <si>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</si>
  <si>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</si>
  <si>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</si>
  <si>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</si>
  <si>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</si>
  <si>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</si>
  <si>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</si>
  <si>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</si>
  <si>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</si>
  <si>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</si>
  <si>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</si>
  <si>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</si>
  <si>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</si>
  <si>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</si>
  <si>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</si>
  <si>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</si>
  <si>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</si>
  <si>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</si>
  <si>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</si>
  <si>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</si>
  <si>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</si>
  <si>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</si>
  <si>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</si>
  <si>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</si>
  <si>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</si>
  <si>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</si>
  <si>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</si>
  <si>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</si>
  <si>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</si>
  <si>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</si>
  <si>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</si>
  <si>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</si>
  <si>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</si>
  <si>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</si>
  <si>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</si>
  <si>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</si>
  <si>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</si>
  <si>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</si>
  <si>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</si>
  <si>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</si>
  <si>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</si>
  <si>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</si>
  <si>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</si>
  <si>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</si>
  <si>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</si>
  <si>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</si>
  <si>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</si>
  <si>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</si>
  <si>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</si>
  <si>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</si>
  <si>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</si>
  <si>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</si>
  <si>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</si>
  <si>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</si>
  <si>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</si>
  <si>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</si>
  <si>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</si>
  <si>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</si>
  <si>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</si>
  <si>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</si>
  <si>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</si>
  <si>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</si>
  <si>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</si>
  <si>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</si>
  <si>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</si>
  <si>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</si>
  <si>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</si>
  <si>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</si>
  <si>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</si>
  <si>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</si>
  <si>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</si>
  <si>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</si>
  <si>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</si>
  <si>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</si>
  <si>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</si>
  <si>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</si>
  <si>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</si>
  <si>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</si>
  <si>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</si>
  <si>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</si>
  <si>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</si>
  <si>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</si>
  <si>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</si>
  <si>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</si>
  <si>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</si>
  <si>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</si>
  <si>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</si>
  <si>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</si>
  <si>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</si>
  <si>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</si>
  <si>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</si>
  <si>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</si>
  <si>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</si>
  <si>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</si>
  <si>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</si>
  <si>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</si>
  <si>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</si>
  <si>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</si>
  <si>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</si>
  <si>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</si>
  <si>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</si>
  <si>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</si>
  <si>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</si>
  <si>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</si>
  <si>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</si>
  <si>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</si>
  <si>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</si>
  <si>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</si>
  <si>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</si>
  <si>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</si>
  <si>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</si>
  <si>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</si>
  <si>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</si>
  <si>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</si>
  <si>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</si>
  <si>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</si>
  <si>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</si>
  <si>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</si>
  <si>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</si>
  <si>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</si>
  <si>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</si>
  <si>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</si>
  <si>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</si>
  <si>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</si>
  <si>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</si>
  <si>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</si>
  <si>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</si>
  <si>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</si>
  <si>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</si>
  <si>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</si>
  <si>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</si>
  <si>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</si>
  <si>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</si>
  <si>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</si>
  <si>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</si>
  <si>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</si>
  <si>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</si>
  <si>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</si>
  <si>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</si>
  <si>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</si>
  <si>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</si>
  <si>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</si>
  <si>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</si>
  <si>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</si>
  <si>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</si>
  <si>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</si>
  <si>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</si>
  <si>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</si>
  <si>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</si>
  <si>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</si>
  <si>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</si>
  <si>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</si>
  <si>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</si>
  <si>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</si>
  <si>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</si>
  <si>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</si>
  <si>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</si>
  <si>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</si>
  <si>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</si>
  <si>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</si>
  <si>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</si>
  <si>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</si>
  <si>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</si>
  <si>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</si>
  <si>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</si>
  <si>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</si>
  <si>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</si>
  <si>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</si>
  <si>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</si>
  <si>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</si>
  <si>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</si>
  <si>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</si>
  <si>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</si>
  <si>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</si>
  <si>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</si>
  <si>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</si>
  <si>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</si>
  <si>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</si>
  <si>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</si>
  <si>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</si>
  <si>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</si>
  <si>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</si>
  <si>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</si>
  <si>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</si>
  <si>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</si>
  <si>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</si>
  <si>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</si>
  <si>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</si>
  <si>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</si>
  <si>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</si>
  <si>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</si>
  <si>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</si>
  <si>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</si>
  <si>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</si>
  <si>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</si>
  <si>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</si>
  <si>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</si>
  <si>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</si>
  <si>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</si>
  <si>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</si>
  <si>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</si>
  <si>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</si>
  <si>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</si>
  <si>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</si>
  <si>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</si>
  <si>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</si>
  <si>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</si>
  <si>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</si>
  <si>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</si>
  <si>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</si>
  <si>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</si>
  <si>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</si>
  <si>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</si>
  <si>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</si>
  <si>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</si>
  <si>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</si>
  <si>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</si>
  <si>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</si>
  <si>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</si>
  <si>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</si>
  <si>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</si>
  <si>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</si>
  <si>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</si>
  <si>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</si>
  <si>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</si>
  <si>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</si>
  <si>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</si>
  <si>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</si>
  <si>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</si>
  <si>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</si>
  <si>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</si>
  <si>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</si>
  <si>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</si>
  <si>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</si>
  <si>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</si>
  <si>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</si>
  <si>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</si>
  <si>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</si>
  <si>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</si>
  <si>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</si>
  <si>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</si>
  <si>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</si>
  <si>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</si>
  <si>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</si>
  <si>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</si>
  <si>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</si>
  <si>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</si>
  <si>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</si>
  <si>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</si>
  <si>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</si>
  <si>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</si>
  <si>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</si>
  <si>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</si>
  <si>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</si>
  <si>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</si>
  <si>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</si>
  <si>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</si>
  <si>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</si>
  <si>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</si>
  <si>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</si>
  <si>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</si>
  <si>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</si>
  <si>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</si>
  <si>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</si>
  <si>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</si>
  <si>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</si>
  <si>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</si>
  <si>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</si>
  <si>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</si>
  <si>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</si>
  <si>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</si>
  <si>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</si>
  <si>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</si>
  <si>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</si>
  <si>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</si>
  <si>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</si>
  <si>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</si>
  <si>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</si>
  <si>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</si>
  <si>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</si>
  <si>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</si>
  <si>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</si>
  <si>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</si>
  <si>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</si>
  <si>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</si>
  <si>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</si>
  <si>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</si>
  <si>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</si>
  <si>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</si>
  <si>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</si>
  <si>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</si>
  <si>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</si>
  <si>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</si>
  <si>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</si>
  <si>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</si>
  <si>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</si>
  <si>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</si>
  <si>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</si>
  <si>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</si>
  <si>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</si>
  <si>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</si>
  <si>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</si>
  <si>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</si>
  <si>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</si>
  <si>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</si>
  <si>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</si>
  <si>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</si>
  <si>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</si>
  <si>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</si>
  <si>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</si>
  <si>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</si>
  <si>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</si>
  <si>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</si>
  <si>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</si>
  <si>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</si>
  <si>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</si>
  <si>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</si>
  <si>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</si>
  <si>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</si>
  <si>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</si>
  <si>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</si>
  <si>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</si>
  <si>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</si>
  <si>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</si>
  <si>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</si>
  <si>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</si>
  <si>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</si>
  <si>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</si>
  <si>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</si>
  <si>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</si>
  <si>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</si>
  <si>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</si>
  <si>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</si>
  <si>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</si>
  <si>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</si>
  <si>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</si>
  <si>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</si>
  <si>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</si>
  <si>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</si>
  <si>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</si>
  <si>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</si>
  <si>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</si>
  <si>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</si>
  <si>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</si>
  <si>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</si>
  <si>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</si>
  <si>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</si>
  <si>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</si>
  <si>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</si>
  <si>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</si>
  <si>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</si>
  <si>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</si>
  <si>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</si>
  <si>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</si>
  <si>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</si>
  <si>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</si>
  <si>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</si>
  <si>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</si>
  <si>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</si>
  <si>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</si>
  <si>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</si>
  <si>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</si>
  <si>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</si>
  <si>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</si>
  <si>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</si>
  <si>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</si>
  <si>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</si>
  <si>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</si>
  <si>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</si>
  <si>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</si>
  <si>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</si>
  <si>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</si>
  <si>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</si>
  <si>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</si>
  <si>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</si>
  <si>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</si>
  <si>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</si>
  <si>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</si>
  <si>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</si>
  <si>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</si>
  <si>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</si>
  <si>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</si>
  <si>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</si>
  <si>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</si>
  <si>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</si>
  <si>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</si>
  <si>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</si>
  <si>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</si>
  <si>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</si>
  <si>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</si>
  <si>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</si>
  <si>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</si>
  <si>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</si>
  <si>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</si>
  <si>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</si>
  <si>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</si>
  <si>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</si>
  <si>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</si>
  <si>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</si>
  <si>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</si>
  <si>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</si>
  <si>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</si>
  <si>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</si>
  <si>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</si>
  <si>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</si>
  <si>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</si>
  <si>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</si>
  <si>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</si>
  <si>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</si>
  <si>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</si>
  <si>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</si>
  <si>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</si>
  <si>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</si>
  <si>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</si>
  <si>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</si>
  <si>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</si>
  <si>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</si>
  <si>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</si>
  <si>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</si>
  <si>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</si>
  <si>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</si>
  <si>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</si>
  <si>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</si>
  <si>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</si>
  <si>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</si>
  <si>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</si>
  <si>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</si>
  <si>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</si>
  <si>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</si>
  <si>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</si>
  <si>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</si>
  <si>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</si>
  <si>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</si>
  <si>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</si>
  <si>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</si>
  <si>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</si>
  <si>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</si>
  <si>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</si>
  <si>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</si>
  <si>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</si>
  <si>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</si>
  <si>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</si>
  <si>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</si>
  <si>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</si>
  <si>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</si>
  <si>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</si>
  <si>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</si>
  <si>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</si>
  <si>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</si>
  <si>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</si>
  <si>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</si>
  <si>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</si>
  <si>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</si>
  <si>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</si>
  <si>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</si>
  <si>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</si>
  <si>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</si>
  <si>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</si>
  <si>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</si>
  <si>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</si>
  <si>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</si>
  <si>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</si>
  <si>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</si>
  <si>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</si>
  <si>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</si>
  <si>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</si>
  <si>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</si>
  <si>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</si>
  <si>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</si>
  <si>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</si>
  <si>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</si>
  <si>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</si>
  <si>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</si>
  <si>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</si>
  <si>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</si>
  <si>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</si>
  <si>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</si>
  <si>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</si>
  <si>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</si>
  <si>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</si>
  <si>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</si>
  <si>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</si>
  <si>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</si>
  <si>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</si>
  <si>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</si>
  <si>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</si>
  <si>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</si>
  <si>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</si>
  <si>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</si>
  <si>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</si>
  <si>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</si>
  <si>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</si>
  <si>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</si>
  <si>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</si>
  <si>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</si>
  <si>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</si>
  <si>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</si>
  <si>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</si>
  <si>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</si>
  <si>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</si>
  <si>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</si>
  <si>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</si>
  <si>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</si>
  <si>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</si>
  <si>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</si>
  <si>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</si>
  <si>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</si>
  <si>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</si>
  <si>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</si>
  <si>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</si>
  <si>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</si>
  <si>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</si>
  <si>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</si>
  <si>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</si>
  <si>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</si>
  <si>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</si>
  <si>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</si>
  <si>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</si>
  <si>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</si>
  <si>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</si>
  <si>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</si>
  <si>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</si>
  <si>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</si>
  <si>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</si>
  <si>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</si>
  <si>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</si>
  <si>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</si>
  <si>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</si>
  <si>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</si>
  <si>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</si>
  <si>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</si>
  <si>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</si>
  <si>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</si>
  <si>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</si>
  <si>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</si>
  <si>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</si>
  <si>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</si>
  <si>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</si>
  <si>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</si>
  <si>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</si>
  <si>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</si>
  <si>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</si>
  <si>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</si>
  <si>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</si>
  <si>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</si>
  <si>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</si>
  <si>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</si>
  <si>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</si>
  <si>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</si>
  <si>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</si>
  <si>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</si>
  <si>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</si>
  <si>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</si>
  <si>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</si>
  <si>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</si>
  <si>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</si>
  <si>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</si>
  <si>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</si>
  <si>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</si>
  <si>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</si>
  <si>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</si>
  <si>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</si>
  <si>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</si>
  <si>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</si>
  <si>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</si>
  <si>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</si>
  <si>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</si>
  <si>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</si>
  <si>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</si>
  <si>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</si>
  <si>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</si>
  <si>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</si>
  <si>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</si>
  <si>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</si>
  <si>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</si>
  <si>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</si>
  <si>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</si>
  <si>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</si>
  <si>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</si>
  <si>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</si>
  <si>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</si>
  <si>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</si>
  <si>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</si>
  <si>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</si>
  <si>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</si>
  <si>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</si>
  <si>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</si>
  <si>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</si>
  <si>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</si>
  <si>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</si>
  <si>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</si>
  <si>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</si>
  <si>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</si>
  <si>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</si>
  <si>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</si>
  <si>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</si>
  <si>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</si>
  <si>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</si>
  <si>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</si>
  <si>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</si>
  <si>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</si>
  <si>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</si>
  <si>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</si>
  <si>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</si>
  <si>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</si>
  <si>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</si>
  <si>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</si>
  <si>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</si>
  <si>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</si>
  <si>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</si>
  <si>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</si>
  <si>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</si>
  <si>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</si>
  <si>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</si>
  <si>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</si>
  <si>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</si>
  <si>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</si>
  <si>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</si>
  <si>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</si>
  <si>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</si>
  <si>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</si>
  <si>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</si>
  <si>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</si>
  <si>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</si>
  <si>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</si>
  <si>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</si>
  <si>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</si>
  <si>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</si>
  <si>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</si>
  <si>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</si>
  <si>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</si>
  <si>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</si>
  <si>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</si>
  <si>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</si>
  <si>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</si>
  <si>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</si>
  <si>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</si>
  <si>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</si>
  <si>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</si>
  <si>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</si>
  <si>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</si>
  <si>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</si>
  <si>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</si>
  <si>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</si>
  <si>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</si>
  <si>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</si>
  <si>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</si>
  <si>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</si>
  <si>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</si>
  <si>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</si>
  <si>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</si>
  <si>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</si>
  <si>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</si>
  <si>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</si>
  <si>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</si>
  <si>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</si>
  <si>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</si>
  <si>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</si>
  <si>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</si>
  <si>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</si>
  <si>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</si>
  <si>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</si>
  <si>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</si>
  <si>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</si>
  <si>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</si>
  <si>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</si>
  <si>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</si>
  <si>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</si>
  <si>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</si>
  <si>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</si>
  <si>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</si>
  <si>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</si>
  <si>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</si>
  <si>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</si>
  <si>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</si>
  <si>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</si>
  <si>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</si>
  <si>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</si>
  <si>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</si>
  <si>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</si>
  <si>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</si>
  <si>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</si>
  <si>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</si>
  <si>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</si>
  <si>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</si>
  <si>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</si>
  <si>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</si>
  <si>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</si>
  <si>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</si>
  <si>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</si>
  <si>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</si>
  <si>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</si>
  <si>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</si>
  <si>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</si>
  <si>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</si>
  <si>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</si>
  <si>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</si>
  <si>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</si>
  <si>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</si>
  <si>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</si>
  <si>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</si>
  <si>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</si>
  <si>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</si>
  <si>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</si>
  <si>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</si>
  <si>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</si>
  <si>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</si>
  <si>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</si>
  <si>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</si>
  <si>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</si>
  <si>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</si>
  <si>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</si>
  <si>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</si>
  <si>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</si>
  <si>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</si>
  <si>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</si>
  <si>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</si>
  <si>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</si>
  <si>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</si>
  <si>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</si>
  <si>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</si>
  <si>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</si>
  <si>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</si>
  <si>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</si>
  <si>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</si>
  <si>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</si>
  <si>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</si>
  <si>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</si>
  <si>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</si>
  <si>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</si>
  <si>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</si>
  <si>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</si>
  <si>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</si>
  <si>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</si>
  <si>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</si>
  <si>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</si>
  <si>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</si>
  <si>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</si>
  <si>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</si>
  <si>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</si>
  <si>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</si>
  <si>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</si>
  <si>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</si>
  <si>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</si>
  <si>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</si>
  <si>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</si>
  <si>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</si>
  <si>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</si>
  <si>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</si>
  <si>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</si>
  <si>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</si>
  <si>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</si>
  <si>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</si>
  <si>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</si>
  <si>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</si>
  <si>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</si>
  <si>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</si>
  <si>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</si>
  <si>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</si>
  <si>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</si>
  <si>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</si>
  <si>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</si>
  <si>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</si>
  <si>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</si>
  <si>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</si>
  <si>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</si>
  <si>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</si>
  <si>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</si>
  <si>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</si>
  <si>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</si>
  <si>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</si>
  <si>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</si>
  <si>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</si>
  <si>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</si>
  <si>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</si>
  <si>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</si>
  <si>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</si>
  <si>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</si>
  <si>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</si>
  <si>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</si>
  <si>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</si>
  <si>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</si>
  <si>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</si>
  <si>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</si>
  <si>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</si>
  <si>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</si>
  <si>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</si>
  <si>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</si>
  <si>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</si>
  <si>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</si>
  <si>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</si>
  <si>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</si>
  <si>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</si>
  <si>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</si>
  <si>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</si>
  <si>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</si>
  <si>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</si>
  <si>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</si>
  <si>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</si>
  <si>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</si>
  <si>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</si>
  <si>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</si>
  <si>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</si>
  <si>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</si>
  <si>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</si>
  <si>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</si>
  <si>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</si>
  <si>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</si>
  <si>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</si>
  <si>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</si>
  <si>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</si>
  <si>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</si>
  <si>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</si>
  <si>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</si>
  <si>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</si>
  <si>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</si>
  <si>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</si>
  <si>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</si>
  <si>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</si>
  <si>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</si>
  <si>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</si>
  <si>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</si>
  <si>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</si>
  <si>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</si>
  <si>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</si>
  <si>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</si>
  <si>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</si>
  <si>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</si>
  <si>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</si>
  <si>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</si>
  <si>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</si>
  <si>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</si>
  <si>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</si>
  <si>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</si>
  <si>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</si>
  <si>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</si>
  <si>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</si>
  <si>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</si>
  <si>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</si>
  <si>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</si>
  <si>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</si>
  <si>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</si>
  <si>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</si>
  <si>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</si>
  <si>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</si>
  <si>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</si>
  <si>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</si>
  <si>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</si>
  <si>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</si>
  <si>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</si>
  <si>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</si>
  <si>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</si>
  <si>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</si>
  <si>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</si>
  <si>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</si>
  <si>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</si>
  <si>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</si>
  <si>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</si>
  <si>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</si>
  <si>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</si>
  <si>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</si>
  <si>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</si>
  <si>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</si>
  <si>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</si>
  <si>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</si>
  <si>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</si>
  <si>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</si>
  <si>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</si>
  <si>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</si>
  <si>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</si>
  <si>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</si>
  <si>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</si>
  <si>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</si>
  <si>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</si>
  <si>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</si>
  <si>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</si>
  <si>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</si>
  <si>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</si>
  <si>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</si>
  <si>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</si>
  <si>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</si>
  <si>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</si>
  <si>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</si>
  <si>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</si>
  <si>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</si>
  <si>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</si>
  <si>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</si>
  <si>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</si>
  <si>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</si>
  <si>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</si>
  <si>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</si>
  <si>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</si>
  <si>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</si>
  <si>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</si>
  <si>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</si>
  <si>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</si>
  <si>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</si>
  <si>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</si>
  <si>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</si>
  <si>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</si>
  <si>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</si>
  <si>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</si>
  <si>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</si>
  <si>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</si>
  <si>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</si>
  <si>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</si>
  <si>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</si>
  <si>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</si>
  <si>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</si>
  <si>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</si>
  <si>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</si>
  <si>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</si>
  <si>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</si>
  <si>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</si>
  <si>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</si>
  <si>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</si>
  <si>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</si>
  <si>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</si>
  <si>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</si>
  <si>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</si>
  <si>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</si>
  <si>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</si>
  <si>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</si>
  <si>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</si>
  <si>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</si>
  <si>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</si>
  <si>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</si>
  <si>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</si>
  <si>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</si>
  <si>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</si>
  <si>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</si>
  <si>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</si>
  <si>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</si>
  <si>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</si>
  <si>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</si>
  <si>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</si>
  <si>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</si>
  <si>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</si>
  <si>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</si>
  <si>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</si>
  <si>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</si>
  <si>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</si>
  <si>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</si>
  <si>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</si>
  <si>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</si>
  <si>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</si>
  <si>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</si>
  <si>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</si>
  <si>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</si>
  <si>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</si>
  <si>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</si>
  <si>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</si>
  <si>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</si>
  <si>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</si>
  <si>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</si>
  <si>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</si>
  <si>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</si>
  <si>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</si>
  <si>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</si>
  <si>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</si>
  <si>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</si>
  <si>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</si>
  <si>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</si>
  <si>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</si>
  <si>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</si>
  <si>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</si>
  <si>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</si>
  <si>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</si>
  <si>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</si>
  <si>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</si>
  <si>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</si>
  <si>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</si>
  <si>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</si>
  <si>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</si>
  <si>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</si>
  <si>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</si>
  <si>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</si>
  <si>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</si>
  <si>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</si>
  <si>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</si>
  <si>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</si>
  <si>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</si>
  <si>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</si>
  <si>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</si>
  <si>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</si>
  <si>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</si>
  <si>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</si>
  <si>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</si>
  <si>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</si>
  <si>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</si>
  <si>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</si>
  <si>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</si>
  <si>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</si>
  <si>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</si>
  <si>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</si>
  <si>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</si>
  <si>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</si>
  <si>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</si>
  <si>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</si>
  <si>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</si>
  <si>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</si>
  <si>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</si>
  <si>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</si>
  <si>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</si>
  <si>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</si>
  <si>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</si>
  <si>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</si>
  <si>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</si>
  <si>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</si>
  <si>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</si>
  <si>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</si>
  <si>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</si>
  <si>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</si>
  <si>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</si>
  <si>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</si>
  <si>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</si>
  <si>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</si>
  <si>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</si>
  <si>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</si>
  <si>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</si>
  <si>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</si>
  <si>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</si>
  <si>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</si>
  <si>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</si>
  <si>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</si>
  <si>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</si>
  <si>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</si>
  <si>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</si>
  <si>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</si>
  <si>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</si>
  <si>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</si>
  <si>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</si>
  <si>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</si>
  <si>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</si>
  <si>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</si>
  <si>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</si>
  <si>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</si>
  <si>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</si>
  <si>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</si>
  <si>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</si>
  <si>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</si>
  <si>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</si>
  <si>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</si>
  <si>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</si>
  <si>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</si>
  <si>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</si>
  <si>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</si>
  <si>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</si>
  <si>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</si>
  <si>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</si>
  <si>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</si>
  <si>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</si>
  <si>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</si>
  <si>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</si>
  <si>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</si>
  <si>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</si>
  <si>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</si>
  <si>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</si>
  <si>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</si>
  <si>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</si>
  <si>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</si>
  <si>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</si>
  <si>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</si>
  <si>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</si>
  <si>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</si>
  <si>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</si>
  <si>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</si>
  <si>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</si>
  <si>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</si>
  <si>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</si>
  <si>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</si>
  <si>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</si>
  <si>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</si>
  <si>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</si>
  <si>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</si>
  <si>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</si>
  <si>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</si>
  <si>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</si>
  <si>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</si>
  <si>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</si>
  <si>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</si>
  <si>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</si>
  <si>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</si>
  <si>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</si>
  <si>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</si>
  <si>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</si>
  <si>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</si>
  <si>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</si>
  <si>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</si>
  <si>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</si>
  <si>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</si>
  <si>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</si>
  <si>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</si>
  <si>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</si>
  <si>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</si>
  <si>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</si>
  <si>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</si>
  <si>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</si>
  <si>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</si>
  <si>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</si>
  <si>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</si>
  <si>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</si>
  <si>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</si>
  <si>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</si>
  <si>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</si>
  <si>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</si>
  <si>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</si>
  <si>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</si>
  <si>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</si>
  <si>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</si>
  <si>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</si>
  <si>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</si>
  <si>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</si>
  <si>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</si>
  <si>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</si>
  <si>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</si>
  <si>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</si>
  <si>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</si>
  <si>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</si>
  <si>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</si>
  <si>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</si>
  <si>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</si>
  <si>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</si>
  <si>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</si>
  <si>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</si>
  <si>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</si>
  <si>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</si>
  <si>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</si>
  <si>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</si>
  <si>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</si>
  <si>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</si>
  <si>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</si>
  <si>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</si>
  <si>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</si>
  <si>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</si>
  <si>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</si>
  <si>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</si>
  <si>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</si>
  <si>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</si>
  <si>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</si>
  <si>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</si>
  <si>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</si>
  <si>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</si>
  <si>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</si>
  <si>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</si>
  <si>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</si>
  <si>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</si>
  <si>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</si>
  <si>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</si>
  <si>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</si>
  <si>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</si>
  <si>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</si>
  <si>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</si>
  <si>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</si>
  <si>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</si>
  <si>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</si>
  <si>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</si>
  <si>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</si>
  <si>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</si>
  <si>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</si>
  <si>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</si>
  <si>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</si>
  <si>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</si>
  <si>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</si>
  <si>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</si>
  <si>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</si>
  <si>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</si>
  <si>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</si>
  <si>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</si>
  <si>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</si>
  <si>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</si>
  <si>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</si>
  <si>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</si>
  <si>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</si>
  <si>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</si>
  <si>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</si>
  <si>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</si>
  <si>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</si>
  <si>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</si>
  <si>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</si>
  <si>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</si>
  <si>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</si>
  <si>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</si>
  <si>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</si>
  <si>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</si>
  <si>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</si>
  <si>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</si>
  <si>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</si>
  <si>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</si>
  <si>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</si>
  <si>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</si>
  <si>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</si>
  <si>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</si>
  <si>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</si>
  <si>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</si>
  <si>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</si>
  <si>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</si>
  <si>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</si>
  <si>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</si>
  <si>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</si>
  <si>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</si>
  <si>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</si>
  <si>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</si>
  <si>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</si>
  <si>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</si>
  <si>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</si>
  <si>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</si>
  <si>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</si>
  <si>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</si>
  <si>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</si>
  <si>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</si>
  <si>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</si>
  <si>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</si>
  <si>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</si>
  <si>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</si>
  <si>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</si>
  <si>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</si>
  <si>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</si>
  <si>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</si>
  <si>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</si>
  <si>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</si>
  <si>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</si>
  <si>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</si>
  <si>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</si>
  <si>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</si>
  <si>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</si>
  <si>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</si>
  <si>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</si>
  <si>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</si>
  <si>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</si>
  <si>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</si>
  <si>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</si>
  <si>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</si>
  <si>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</si>
  <si>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</si>
  <si>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</si>
  <si>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</si>
  <si>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</si>
  <si>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</si>
  <si>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</si>
  <si>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</si>
  <si>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</si>
  <si>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</si>
  <si>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</si>
  <si>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</si>
  <si>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</si>
  <si>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</si>
  <si>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</si>
  <si>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</si>
  <si>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</si>
  <si>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</si>
  <si>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</si>
  <si>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</si>
  <si>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</si>
  <si>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</si>
  <si>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</si>
  <si>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</si>
  <si>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</si>
  <si>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</si>
  <si>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</si>
  <si>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</si>
  <si>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</si>
  <si>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</si>
  <si>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</si>
  <si>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</si>
  <si>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</si>
  <si>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</si>
  <si>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</si>
  <si>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</si>
  <si>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</si>
  <si>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</si>
  <si>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</si>
  <si>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</si>
  <si>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</si>
  <si>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</si>
  <si>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</si>
  <si>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</si>
  <si>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</si>
  <si>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</si>
  <si>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</si>
  <si>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</si>
  <si>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</si>
  <si>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</si>
  <si>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</si>
  <si>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</si>
  <si>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</si>
  <si>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</si>
  <si>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</si>
  <si>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</si>
  <si>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</si>
  <si>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</si>
  <si>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</si>
  <si>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</si>
  <si>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</si>
  <si>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</si>
  <si>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</si>
  <si>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</si>
  <si>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</si>
  <si>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</si>
  <si>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</si>
  <si>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</si>
  <si>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</si>
  <si>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</si>
  <si>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</si>
  <si>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</si>
  <si>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</si>
  <si>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</si>
  <si>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</si>
  <si>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</si>
  <si>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</si>
  <si>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</si>
  <si>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</si>
  <si>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</si>
  <si>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</si>
  <si>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</si>
  <si>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</si>
  <si>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</si>
  <si>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</si>
  <si>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</si>
  <si>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</si>
  <si>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</si>
  <si>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</si>
  <si>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</si>
  <si>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</si>
  <si>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</si>
  <si>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</si>
  <si>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</si>
  <si>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</si>
  <si>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</si>
  <si>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</si>
  <si>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</si>
  <si>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</si>
  <si>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</si>
  <si>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</si>
  <si>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</si>
  <si>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</si>
  <si>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</si>
  <si>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</si>
  <si>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</si>
  <si>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</si>
  <si>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</si>
  <si>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</si>
  <si>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</si>
  <si>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</si>
  <si>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</si>
  <si>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</si>
  <si>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</si>
  <si>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</si>
  <si>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</si>
  <si>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</si>
  <si>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</si>
  <si>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</si>
  <si>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</si>
  <si>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</si>
  <si>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</si>
  <si>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</si>
  <si>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</si>
  <si>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</si>
  <si>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</si>
  <si>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</si>
  <si>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</si>
  <si>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</si>
  <si>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</si>
  <si>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</si>
  <si>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</si>
  <si>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</si>
  <si>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</si>
  <si>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</si>
  <si>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</si>
  <si>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</si>
  <si>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</si>
  <si>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</si>
  <si>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</si>
  <si>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</si>
  <si>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</si>
  <si>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</si>
  <si>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</si>
  <si>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</si>
  <si>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</si>
  <si>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</si>
  <si>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</si>
  <si>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</si>
  <si>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</si>
  <si>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</si>
  <si>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</si>
  <si>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</si>
  <si>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</si>
  <si>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</si>
  <si>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</si>
  <si>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</si>
  <si>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</si>
  <si>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</si>
  <si>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</si>
  <si>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</si>
  <si>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</si>
  <si>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</si>
  <si>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</si>
  <si>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</si>
  <si>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</si>
  <si>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</si>
  <si>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</si>
  <si>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</si>
  <si>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</si>
  <si>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</si>
  <si>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</si>
  <si>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</si>
  <si>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</si>
  <si>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</si>
  <si>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</si>
  <si>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</si>
  <si>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</si>
  <si>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</si>
  <si>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</si>
  <si>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</si>
  <si>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</si>
  <si>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</si>
  <si>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</si>
  <si>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</si>
  <si>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</si>
  <si>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</si>
  <si>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</si>
  <si>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</si>
  <si>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</si>
  <si>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</si>
  <si>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</si>
  <si>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</si>
  <si>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</si>
  <si>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</si>
  <si>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</si>
  <si>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</si>
  <si>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</si>
  <si>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</si>
  <si>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</si>
  <si>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</si>
  <si>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</si>
  <si>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</si>
  <si>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</si>
  <si>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</si>
  <si>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</si>
  <si>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</si>
  <si>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</si>
  <si>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</si>
  <si>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</si>
  <si>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</si>
  <si>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</si>
  <si>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</si>
  <si>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</si>
  <si>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</si>
  <si>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</si>
  <si>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</si>
  <si>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</si>
  <si>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</si>
  <si>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</si>
  <si>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</si>
  <si>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</si>
  <si>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</si>
  <si>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</si>
  <si>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</si>
  <si>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</si>
  <si>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</si>
  <si>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</si>
  <si>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</si>
  <si>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</si>
  <si>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</si>
  <si>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</si>
  <si>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</si>
  <si>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</si>
  <si>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</si>
  <si>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</si>
  <si>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</si>
  <si>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</si>
  <si>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</si>
  <si>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</si>
  <si>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</si>
  <si>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</si>
  <si>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</si>
  <si>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</si>
  <si>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</si>
  <si>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</si>
  <si>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</si>
  <si>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</si>
  <si>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</si>
  <si>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</si>
  <si>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</si>
  <si>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</si>
  <si>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</si>
  <si>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</si>
  <si>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</si>
  <si>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</si>
  <si>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</si>
  <si>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</si>
  <si>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</si>
  <si>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</si>
  <si>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</si>
  <si>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</si>
  <si>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</si>
  <si>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</si>
  <si>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</si>
  <si>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</si>
  <si>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</si>
  <si>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</si>
  <si>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</si>
  <si>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</si>
  <si>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</si>
  <si>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</si>
  <si>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</si>
  <si>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</si>
  <si>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</si>
  <si>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</si>
  <si>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</si>
  <si>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</si>
  <si>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</si>
  <si>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</si>
  <si>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</si>
  <si>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</si>
  <si>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</si>
  <si>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</si>
  <si>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</si>
  <si>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</si>
  <si>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</si>
  <si>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</si>
  <si>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</si>
  <si>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</si>
  <si>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</si>
  <si>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</si>
  <si>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</si>
  <si>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</si>
  <si>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</si>
  <si>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</si>
  <si>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</si>
  <si>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</si>
  <si>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</si>
  <si>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</si>
  <si>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</si>
  <si>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</si>
  <si>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</si>
  <si>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</si>
  <si>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</si>
  <si>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</si>
  <si>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</si>
  <si>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</si>
  <si>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</si>
  <si>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</si>
  <si>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</si>
  <si>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</si>
  <si>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</si>
  <si>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</si>
  <si>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</si>
  <si>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</si>
  <si>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</si>
  <si>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</si>
  <si>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</si>
  <si>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</si>
  <si>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</si>
  <si>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</si>
  <si>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</si>
  <si>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</si>
  <si>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</si>
  <si>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</si>
  <si>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</si>
  <si>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</si>
  <si>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</si>
  <si>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</si>
  <si>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</si>
  <si>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</si>
  <si>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</si>
  <si>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</si>
  <si>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</si>
  <si>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</si>
  <si>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</si>
  <si>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</si>
  <si>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</si>
  <si>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</si>
  <si>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</si>
  <si>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</si>
  <si>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</si>
  <si>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</si>
  <si>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</si>
  <si>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</si>
  <si>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</si>
  <si>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</si>
  <si>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</si>
  <si>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</si>
  <si>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</si>
  <si>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</si>
  <si>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</si>
  <si>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</si>
  <si>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</si>
  <si>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</si>
  <si>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</si>
  <si>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</si>
  <si>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</si>
  <si>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</si>
  <si>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</si>
  <si>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</si>
  <si>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</si>
  <si>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</si>
  <si>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</si>
  <si>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</si>
  <si>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</si>
  <si>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</si>
  <si>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</si>
  <si>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</si>
  <si>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</si>
  <si>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</si>
  <si>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</si>
  <si>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</si>
  <si>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</si>
  <si>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</si>
  <si>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</si>
  <si>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</si>
  <si>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</si>
  <si>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</si>
  <si>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</si>
  <si>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</si>
  <si>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</si>
  <si>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</si>
  <si>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</si>
  <si>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</si>
  <si>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</si>
  <si>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</si>
  <si>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</si>
  <si>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</si>
  <si>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</si>
  <si>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</si>
  <si>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</si>
  <si>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</si>
  <si>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</si>
  <si>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</si>
  <si>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</si>
  <si>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</si>
  <si>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</si>
  <si>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</si>
  <si>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</si>
  <si>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</si>
  <si>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</si>
  <si>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</si>
  <si>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</si>
  <si>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</si>
  <si>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</si>
  <si>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</si>
  <si>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</si>
  <si>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</si>
  <si>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</si>
  <si>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</si>
  <si>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</si>
  <si>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</si>
  <si>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</si>
  <si>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</si>
  <si>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</si>
  <si>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</si>
  <si>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</si>
  <si>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</si>
  <si>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</si>
  <si>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</si>
  <si>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</si>
  <si>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</si>
  <si>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</si>
  <si>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</si>
  <si>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</si>
  <si>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</si>
  <si>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</si>
  <si>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</si>
  <si>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</si>
  <si>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</si>
  <si>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</si>
  <si>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</si>
  <si>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</si>
  <si>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</si>
  <si>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</si>
  <si>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</si>
  <si>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</si>
  <si>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</si>
  <si>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</si>
  <si>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</si>
  <si>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</si>
  <si>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</si>
  <si>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</si>
  <si>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</si>
  <si>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</si>
  <si>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</si>
  <si>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</si>
  <si>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</si>
  <si>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</si>
  <si>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</si>
  <si>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</si>
  <si>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</si>
  <si>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</si>
  <si>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</si>
  <si>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</si>
  <si>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</si>
  <si>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</si>
  <si>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</si>
  <si>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</si>
  <si>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</si>
  <si>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</si>
  <si>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</si>
  <si>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</si>
  <si>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</si>
  <si>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</si>
  <si>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</si>
  <si>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</si>
  <si>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</si>
  <si>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</si>
  <si>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</si>
  <si>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</si>
  <si>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</si>
  <si>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</si>
  <si>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</si>
  <si>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</si>
  <si>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</si>
  <si>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</si>
  <si>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</si>
  <si>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</si>
  <si>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</si>
  <si>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</si>
  <si>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</si>
  <si>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</si>
  <si>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</si>
  <si>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</si>
  <si>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</si>
  <si>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</si>
  <si>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</si>
  <si>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</si>
  <si>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</si>
  <si>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</si>
  <si>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</si>
  <si>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</si>
  <si>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</si>
  <si>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</si>
  <si>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</si>
  <si>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</si>
  <si>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</si>
  <si>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</si>
  <si>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</si>
  <si>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</si>
  <si>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</si>
  <si>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</si>
  <si>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</si>
  <si>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</si>
  <si>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</si>
  <si>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</si>
  <si>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</si>
  <si>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</si>
  <si>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</si>
  <si>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</si>
  <si>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</si>
  <si>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</si>
  <si>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</si>
  <si>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</si>
  <si>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</si>
  <si>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</si>
  <si>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</si>
  <si>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</si>
  <si>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</si>
  <si>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</si>
  <si>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</si>
  <si>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</si>
  <si>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</si>
  <si>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</si>
  <si>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</si>
  <si>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</si>
  <si>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</si>
  <si>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</si>
  <si>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</si>
  <si>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</si>
  <si>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</si>
  <si>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</si>
  <si>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</si>
  <si>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</si>
  <si>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</si>
  <si>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</si>
  <si>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</si>
  <si>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</si>
  <si>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</si>
  <si>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</si>
  <si>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</si>
  <si>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</si>
  <si>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</si>
  <si>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</si>
  <si>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</si>
  <si>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</si>
  <si>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</si>
  <si>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</si>
  <si>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</si>
  <si>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</si>
  <si>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</si>
  <si>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</si>
  <si>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</si>
  <si>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</si>
  <si>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</si>
  <si>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</si>
  <si>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</si>
  <si>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</si>
  <si>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</si>
  <si>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</si>
  <si>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</si>
  <si>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</si>
  <si>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</si>
  <si>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</si>
  <si>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</si>
  <si>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</si>
  <si>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</si>
  <si>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</si>
  <si>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</si>
  <si>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</si>
  <si>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</si>
  <si>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</si>
  <si>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</si>
  <si>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</si>
  <si>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</si>
  <si>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</si>
  <si>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</si>
  <si>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</si>
  <si>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</si>
  <si>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</si>
  <si>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</si>
  <si>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</si>
  <si>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</si>
  <si>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</si>
  <si>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</si>
  <si>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</si>
  <si>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</si>
  <si>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</si>
  <si>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</si>
  <si>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</si>
  <si>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</si>
  <si>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</si>
  <si>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</si>
  <si>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</si>
  <si>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</si>
  <si>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</si>
  <si>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</si>
  <si>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</si>
  <si>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</si>
  <si>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</si>
  <si>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</si>
  <si>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</si>
  <si>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</si>
  <si>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</si>
  <si>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</si>
  <si>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</si>
  <si>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</si>
  <si>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</si>
  <si>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</si>
  <si>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</si>
  <si>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</si>
  <si>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</si>
  <si>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</si>
  <si>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</si>
  <si>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</si>
  <si>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</si>
  <si>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</si>
  <si>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</si>
  <si>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</si>
  <si>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</si>
  <si>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</si>
  <si>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</si>
  <si>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</si>
  <si>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</si>
  <si>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</si>
  <si>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</si>
  <si>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</si>
  <si>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</si>
  <si>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</si>
  <si>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</si>
  <si>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</si>
  <si>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</si>
  <si>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</si>
  <si>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</si>
  <si>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</si>
  <si>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</si>
  <si>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</si>
  <si>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</si>
  <si>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</si>
  <si>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</si>
  <si>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</si>
  <si>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</si>
  <si>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</si>
  <si>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</si>
  <si>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</si>
  <si>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</si>
  <si>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</si>
  <si>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</si>
  <si>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</si>
  <si>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</si>
  <si>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</si>
  <si>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</si>
  <si>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</si>
  <si>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</si>
  <si>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</si>
  <si>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</si>
  <si>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</si>
  <si>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</si>
  <si>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</si>
  <si>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</si>
  <si>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</si>
  <si>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</si>
  <si>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</si>
  <si>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</si>
  <si>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</si>
  <si>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</si>
  <si>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</si>
  <si>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</si>
  <si>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</si>
  <si>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</si>
  <si>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</si>
  <si>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</si>
  <si>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</si>
  <si>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</si>
  <si>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</si>
  <si>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</si>
  <si>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</si>
  <si>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</si>
  <si>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</si>
  <si>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</si>
  <si>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</si>
  <si>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</si>
  <si>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</si>
  <si>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</si>
  <si>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</si>
  <si>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</si>
  <si>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</si>
  <si>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</si>
  <si>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</si>
  <si>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</si>
  <si>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</si>
  <si>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</si>
  <si>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</si>
  <si>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</si>
  <si>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</si>
  <si>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</si>
  <si>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</si>
  <si>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</si>
  <si>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</si>
  <si>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</si>
  <si>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</si>
  <si>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</si>
  <si>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</si>
  <si>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</si>
  <si>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</si>
  <si>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</si>
  <si>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</si>
  <si>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</si>
  <si>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</si>
  <si>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</si>
  <si>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</si>
  <si>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</si>
  <si>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</si>
  <si>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</si>
  <si>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</si>
  <si>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</si>
  <si>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</si>
  <si>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</si>
  <si>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</si>
  <si>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</si>
  <si>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</si>
  <si>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</si>
  <si>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</si>
  <si>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</si>
  <si>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</si>
  <si>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</si>
  <si>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</si>
  <si>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</si>
  <si>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</si>
  <si>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</si>
  <si>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</si>
  <si>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</si>
  <si>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</si>
  <si>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</si>
  <si>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</si>
  <si>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</si>
  <si>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</si>
  <si>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</si>
  <si>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</si>
  <si>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</si>
  <si>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</si>
  <si>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</si>
  <si>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</si>
  <si>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</si>
  <si>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</si>
  <si>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</si>
  <si>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</si>
  <si>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</si>
  <si>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</si>
  <si>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</si>
  <si>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</si>
  <si>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</si>
  <si>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</si>
  <si>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</si>
  <si>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</si>
  <si>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</si>
  <si>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</si>
  <si>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</si>
  <si>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</si>
  <si>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</si>
  <si>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</si>
  <si>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</si>
  <si>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</si>
  <si>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</si>
  <si>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</si>
  <si>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</si>
  <si>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</si>
  <si>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</si>
  <si>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</si>
  <si>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</si>
  <si>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</si>
  <si>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</si>
  <si>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</si>
  <si>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</si>
  <si>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</si>
  <si>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</si>
  <si>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</si>
  <si>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</si>
  <si>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</si>
  <si>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</si>
  <si>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</si>
  <si>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</si>
  <si>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</si>
  <si>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</si>
  <si>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</si>
  <si>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</si>
  <si>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</si>
  <si>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</si>
  <si>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</si>
  <si>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</si>
  <si>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</si>
  <si>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</si>
  <si>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</si>
  <si>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</si>
  <si>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</si>
  <si>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</si>
  <si>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</si>
  <si>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</si>
  <si>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</si>
  <si>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</si>
  <si>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</si>
  <si>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</si>
  <si>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</si>
  <si>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</si>
  <si>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</si>
  <si>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</si>
  <si>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</si>
  <si>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</si>
  <si>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</si>
  <si>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</si>
  <si>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</si>
  <si>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</si>
  <si>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</si>
  <si>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</si>
  <si>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</si>
  <si>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</si>
  <si>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</si>
  <si>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</si>
  <si>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</si>
  <si>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</si>
  <si>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</si>
  <si>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</si>
  <si>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</si>
  <si>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</si>
  <si>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</si>
  <si>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</si>
  <si>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</si>
  <si>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</si>
  <si>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</si>
  <si>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</si>
  <si>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</si>
  <si>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</si>
  <si>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</si>
  <si>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</si>
  <si>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</si>
  <si>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</si>
  <si>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</si>
  <si>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</si>
  <si>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</si>
  <si>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</si>
  <si>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</si>
  <si>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</si>
  <si>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</si>
  <si>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</si>
  <si>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</si>
  <si>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</si>
  <si>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</si>
  <si>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</si>
  <si>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</si>
  <si>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</si>
  <si>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</si>
  <si>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</si>
  <si>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</si>
  <si>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</si>
  <si>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</si>
  <si>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</si>
  <si>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</si>
  <si>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</si>
  <si>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</si>
  <si>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</si>
  <si>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</si>
  <si>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</si>
  <si>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</si>
  <si>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</si>
  <si>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</si>
  <si>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</si>
  <si>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</si>
  <si>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</si>
  <si>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</si>
  <si>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</si>
  <si>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</si>
  <si>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</si>
  <si>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</si>
  <si>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</si>
  <si>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</si>
  <si>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</si>
  <si>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</si>
  <si>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</si>
  <si>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</si>
  <si>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</si>
  <si>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</si>
  <si>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</si>
  <si>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</si>
  <si>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</si>
  <si>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</si>
  <si>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</si>
  <si>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</si>
  <si>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</si>
  <si>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</si>
  <si>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</si>
  <si>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</si>
  <si>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</si>
  <si>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</si>
  <si>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</si>
  <si>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</si>
  <si>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</si>
  <si>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</si>
  <si>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</si>
  <si>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</si>
  <si>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</si>
  <si>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</si>
  <si>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</si>
  <si>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</si>
  <si>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</si>
  <si>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</si>
  <si>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</si>
  <si>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</si>
  <si>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</si>
  <si>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</si>
  <si>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</si>
  <si>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</si>
  <si>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</si>
  <si>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</si>
  <si>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</si>
  <si>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</si>
  <si>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</si>
  <si>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</si>
  <si>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</si>
  <si>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</si>
  <si>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</si>
  <si>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</si>
  <si>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</si>
  <si>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</si>
  <si>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</si>
  <si>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</si>
  <si>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</si>
  <si>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</si>
  <si>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</si>
  <si>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</si>
  <si>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</si>
  <si>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</si>
  <si>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</si>
  <si>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</si>
  <si>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</si>
  <si>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</si>
  <si>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</si>
  <si>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</si>
  <si>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</si>
  <si>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</si>
  <si>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</si>
  <si>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</si>
  <si>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</si>
  <si>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</si>
  <si>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</si>
  <si>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</si>
  <si>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</si>
  <si>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</si>
  <si>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</si>
  <si>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</si>
  <si>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</si>
  <si>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</si>
  <si>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</si>
  <si>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</si>
  <si>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</si>
  <si>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</si>
  <si>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</si>
  <si>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</si>
  <si>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</si>
  <si>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</si>
  <si>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</si>
  <si>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</si>
  <si>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</si>
  <si>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</si>
  <si>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</si>
  <si>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</si>
  <si>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</si>
  <si>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</si>
  <si>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</si>
  <si>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</si>
  <si>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</si>
  <si>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</si>
  <si>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</si>
  <si>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</si>
  <si>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</si>
  <si>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</si>
  <si>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</si>
  <si>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</si>
  <si>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</si>
  <si>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</si>
  <si>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</si>
  <si>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</si>
  <si>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</si>
  <si>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</si>
  <si>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</si>
  <si>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</si>
  <si>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</si>
  <si>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</si>
  <si>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</si>
  <si>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</si>
  <si>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</si>
  <si>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</si>
  <si>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</si>
  <si>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</si>
  <si>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</si>
  <si>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</si>
  <si>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</si>
  <si>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</si>
  <si>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</si>
  <si>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</si>
  <si>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</si>
  <si>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</si>
  <si>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</si>
  <si>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</si>
  <si>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</si>
  <si>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</si>
  <si>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</si>
  <si>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</si>
  <si>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</si>
  <si>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</si>
  <si>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</si>
  <si>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</si>
  <si>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</si>
  <si>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</si>
  <si>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</si>
  <si>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</si>
  <si>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</si>
  <si>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</si>
  <si>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</si>
  <si>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</si>
  <si>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</si>
  <si>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</si>
  <si>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</si>
  <si>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</si>
  <si>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</si>
  <si>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</si>
  <si>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</si>
  <si>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</si>
  <si>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</si>
  <si>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</si>
  <si>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</si>
  <si>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</si>
  <si>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</si>
  <si>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</si>
  <si>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</si>
  <si>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</si>
  <si>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</si>
  <si>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</si>
  <si>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</si>
  <si>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</si>
  <si>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</si>
  <si>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</si>
  <si>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</si>
  <si>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</si>
  <si>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</si>
  <si>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</si>
  <si>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</si>
  <si>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</si>
  <si>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</si>
  <si>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</si>
  <si>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</si>
  <si>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</si>
  <si>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</si>
  <si>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</si>
  <si>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</si>
  <si>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</si>
  <si>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</si>
  <si>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</si>
  <si>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</si>
  <si>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</si>
  <si>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</si>
  <si>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</si>
  <si>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</si>
  <si>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</si>
  <si>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</si>
  <si>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</si>
  <si>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</si>
  <si>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</si>
  <si>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</si>
  <si>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</si>
  <si>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</si>
  <si>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</si>
  <si>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</si>
  <si>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</si>
  <si>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</si>
  <si>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</si>
  <si>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</si>
  <si>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</si>
  <si>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</si>
  <si>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</si>
  <si>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</si>
  <si>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</si>
  <si>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</si>
  <si>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</si>
  <si>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</si>
  <si>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</si>
  <si>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</si>
  <si>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</si>
  <si>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</si>
  <si>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</si>
  <si>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</si>
  <si>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</si>
  <si>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</si>
  <si>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</si>
  <si>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</si>
  <si>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</si>
  <si>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</si>
  <si>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</si>
  <si>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</si>
  <si>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</si>
  <si>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</si>
  <si>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</si>
  <si>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</si>
  <si>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</si>
  <si>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</si>
  <si>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</si>
  <si>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</si>
  <si>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</si>
  <si>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</si>
  <si>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</si>
  <si>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</si>
  <si>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</si>
  <si>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</si>
  <si>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</si>
  <si>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</si>
  <si>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</si>
  <si>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</si>
  <si>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</si>
  <si>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</si>
  <si>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</si>
  <si>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</si>
  <si>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</si>
  <si>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</si>
  <si>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</si>
  <si>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</si>
  <si>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</si>
  <si>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</si>
  <si>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</si>
  <si>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</si>
  <si>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</si>
  <si>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</si>
  <si>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</si>
  <si>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</si>
  <si>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</si>
  <si>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</si>
  <si>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</si>
  <si>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</si>
  <si>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</si>
  <si>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</si>
  <si>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</si>
  <si>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</si>
  <si>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</si>
  <si>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</si>
  <si>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</si>
  <si>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</si>
  <si>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</si>
  <si>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</si>
  <si>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</si>
  <si>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</si>
  <si>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</si>
  <si>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</si>
  <si>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</si>
  <si>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</si>
  <si>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</si>
  <si>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</si>
  <si>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</si>
  <si>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</si>
  <si>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</si>
  <si>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</si>
  <si>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</si>
  <si>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</si>
  <si>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</si>
  <si>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</si>
  <si>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</si>
  <si>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</si>
  <si>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</si>
  <si>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</si>
  <si>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</si>
  <si>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</si>
  <si>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</si>
  <si>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</si>
  <si>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</si>
  <si>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</si>
  <si>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</si>
  <si>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</si>
  <si>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</si>
  <si>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</si>
  <si>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</si>
  <si>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</si>
  <si>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</si>
  <si>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</si>
  <si>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</si>
  <si>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</si>
  <si>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</si>
  <si>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</si>
  <si>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</si>
  <si>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</si>
  <si>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</si>
  <si>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</si>
  <si>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</si>
  <si>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</si>
  <si>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</si>
  <si>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</si>
  <si>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</si>
  <si>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</si>
  <si>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</si>
  <si>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</si>
  <si>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</si>
  <si>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</si>
  <si>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</si>
  <si>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</si>
  <si>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</si>
  <si>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</si>
  <si>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</si>
  <si>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</si>
  <si>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</si>
  <si>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</si>
  <si>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</si>
  <si>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</si>
  <si>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</si>
  <si>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</si>
  <si>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</si>
  <si>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</si>
  <si>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</si>
  <si>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</si>
  <si>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</si>
  <si>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</si>
  <si>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</si>
  <si>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</si>
  <si>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</si>
  <si>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</si>
  <si>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</si>
  <si>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</si>
  <si>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</si>
  <si>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</si>
  <si>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</si>
  <si>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</si>
  <si>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</si>
  <si>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</si>
  <si>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</si>
  <si>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</si>
  <si>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</si>
  <si>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</si>
  <si>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</si>
  <si>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</si>
  <si>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</si>
  <si>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</si>
  <si>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</si>
  <si>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</si>
  <si>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</si>
  <si>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</si>
  <si>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</si>
  <si>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</si>
  <si>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</si>
  <si>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</si>
  <si>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</si>
  <si>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</si>
  <si>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</si>
  <si>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</si>
  <si>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</si>
  <si>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</si>
  <si>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</si>
  <si>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</si>
  <si>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</si>
  <si>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</si>
  <si>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</si>
  <si>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</si>
  <si>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</si>
  <si>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</si>
  <si>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</si>
  <si>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</si>
  <si>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</si>
  <si>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</si>
  <si>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</si>
  <si>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</si>
  <si>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</si>
  <si>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</si>
  <si>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</si>
  <si>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</si>
  <si>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</si>
  <si>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</si>
  <si>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</si>
  <si>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</si>
  <si>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</si>
  <si>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</si>
  <si>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</si>
  <si>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</si>
  <si>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</si>
  <si>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</si>
  <si>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</si>
  <si>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</si>
  <si>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</si>
  <si>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</si>
  <si>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</si>
  <si>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</si>
  <si>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</si>
  <si>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</si>
  <si>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</si>
  <si>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</si>
  <si>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</si>
  <si>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</si>
  <si>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</si>
  <si>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</si>
  <si>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</si>
  <si>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</si>
  <si>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</si>
  <si>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</si>
  <si>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</si>
  <si>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</si>
  <si>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</si>
  <si>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</si>
  <si>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</si>
  <si>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</si>
  <si>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</si>
  <si>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</si>
  <si>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</si>
  <si>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</si>
  <si>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</si>
  <si>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</si>
  <si>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</si>
  <si>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</si>
  <si>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</si>
  <si>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</si>
  <si>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</si>
  <si>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</si>
  <si>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</si>
  <si>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</si>
  <si>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</si>
  <si>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</si>
  <si>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</si>
  <si>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</si>
  <si>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</si>
  <si>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</si>
  <si>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</si>
  <si>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</si>
  <si>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</si>
  <si>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</si>
  <si>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</si>
  <si>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</si>
  <si>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</si>
  <si>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</si>
  <si>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</si>
  <si>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</si>
  <si>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</si>
  <si>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</si>
  <si>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</si>
  <si>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</si>
  <si>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</si>
  <si>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</si>
  <si>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</si>
  <si>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</si>
  <si>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</si>
  <si>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</si>
  <si>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</si>
  <si>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</si>
  <si>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</si>
  <si>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</si>
  <si>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</si>
  <si>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</si>
  <si>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</si>
  <si>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</si>
  <si>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</si>
  <si>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</si>
  <si>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</si>
  <si>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</si>
  <si>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</si>
  <si>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</si>
  <si>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</si>
  <si>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</si>
  <si>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</si>
  <si>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</si>
  <si>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</si>
  <si>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</si>
  <si>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</si>
  <si>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</si>
  <si>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</si>
  <si>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</si>
  <si>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</si>
  <si>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</si>
  <si>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</si>
  <si>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</si>
  <si>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</si>
  <si>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</si>
  <si>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</si>
  <si>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</si>
  <si>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</si>
  <si>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</si>
  <si>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</si>
  <si>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</si>
  <si>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</si>
  <si>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</si>
  <si>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</si>
  <si>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</si>
  <si>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</si>
  <si>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</si>
  <si>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</si>
  <si>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</si>
  <si>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</si>
  <si>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</si>
  <si>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</si>
  <si>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</si>
  <si>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</si>
  <si>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</si>
  <si>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</si>
  <si>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</si>
  <si>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</si>
  <si>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</si>
  <si>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</si>
  <si>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</si>
  <si>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</si>
  <si>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</si>
  <si>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</si>
  <si>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</si>
  <si>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</si>
  <si>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</si>
  <si>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</si>
  <si>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</si>
  <si>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</si>
  <si>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</si>
  <si>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</si>
  <si>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</si>
  <si>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</si>
  <si>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</si>
  <si>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</si>
  <si>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</si>
  <si>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</si>
  <si>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</si>
  <si>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</si>
  <si>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</si>
  <si>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</si>
  <si>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</si>
  <si>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</si>
  <si>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</si>
  <si>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</si>
  <si>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</si>
  <si>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</si>
  <si>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</si>
  <si>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</si>
  <si>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</si>
  <si>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</si>
  <si>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</si>
  <si>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</si>
  <si>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</si>
  <si>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</si>
  <si>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</si>
  <si>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</si>
  <si>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</si>
  <si>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</si>
  <si>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</si>
  <si>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</si>
  <si>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</si>
  <si>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</si>
  <si>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</si>
  <si>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</si>
  <si>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</si>
  <si>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</si>
  <si>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</si>
  <si>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</si>
  <si>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</si>
  <si>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</si>
  <si>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</si>
  <si>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</si>
  <si>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</si>
  <si>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</si>
  <si>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</si>
  <si>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</si>
  <si>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</si>
  <si>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</si>
  <si>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</si>
  <si>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</si>
  <si>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</si>
  <si>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</si>
  <si>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</si>
  <si>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</si>
  <si>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</si>
  <si>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</si>
  <si>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</si>
  <si>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</si>
  <si>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</si>
  <si>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</si>
  <si>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</si>
  <si>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</si>
  <si>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</si>
  <si>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</si>
  <si>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</si>
  <si>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</si>
  <si>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</si>
  <si>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</si>
  <si>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</si>
  <si>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</si>
  <si>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</si>
  <si>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</si>
  <si>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</si>
  <si>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</si>
  <si>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</si>
  <si>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</si>
  <si>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</si>
  <si>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</si>
  <si>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</si>
  <si>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</si>
  <si>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</si>
  <si>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</si>
  <si>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</si>
  <si>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</si>
  <si>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</si>
  <si>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</si>
  <si>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</si>
  <si>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</si>
  <si>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</si>
  <si>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</si>
  <si>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</si>
  <si>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</si>
  <si>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</si>
  <si>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</si>
  <si>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</si>
  <si>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</si>
  <si>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</si>
  <si>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</si>
  <si>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</si>
  <si>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</si>
  <si>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</si>
  <si>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</si>
  <si>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</si>
  <si>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</si>
  <si>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</si>
  <si>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</si>
  <si>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</si>
  <si>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</si>
  <si>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</si>
  <si>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</si>
  <si>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</si>
  <si>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</si>
  <si>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</si>
  <si>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</si>
  <si>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</si>
  <si>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</si>
  <si>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</si>
  <si>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</si>
  <si>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</si>
  <si>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</si>
  <si>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</si>
  <si>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</si>
  <si>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</si>
  <si>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</si>
  <si>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</si>
  <si>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</si>
  <si>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</si>
  <si>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</si>
  <si>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</si>
  <si>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</si>
  <si>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</si>
  <si>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</si>
  <si>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</si>
  <si>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</si>
  <si>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</si>
  <si>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</si>
  <si>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</si>
  <si>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</si>
  <si>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</si>
  <si>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</si>
  <si>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</si>
  <si>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</si>
  <si>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</si>
  <si>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</si>
  <si>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</si>
  <si>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</si>
  <si>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</si>
  <si>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</si>
  <si>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</si>
  <si>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</si>
  <si>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</si>
  <si>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</si>
  <si>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</si>
  <si>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</si>
  <si>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</si>
  <si>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</si>
  <si>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</si>
  <si>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</si>
  <si>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</si>
  <si>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</si>
  <si>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</si>
  <si>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</si>
  <si>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</si>
  <si>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</si>
  <si>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</si>
  <si>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</si>
  <si>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</si>
  <si>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</si>
  <si>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</si>
  <si>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</si>
  <si>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</si>
  <si>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</si>
  <si>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</si>
  <si>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</si>
  <si>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</si>
  <si>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</si>
  <si>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</si>
  <si>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</si>
  <si>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</si>
  <si>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</si>
  <si>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</si>
  <si>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</si>
  <si>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</si>
  <si>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</si>
  <si>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</si>
  <si>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</si>
  <si>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</si>
  <si>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</si>
  <si>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</si>
  <si>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</si>
  <si>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</si>
  <si>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</si>
  <si>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</si>
  <si>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</si>
  <si>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</si>
  <si>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</si>
  <si>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</si>
  <si>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</si>
  <si>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</si>
  <si>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</si>
  <si>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</si>
  <si>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</si>
  <si>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</si>
  <si>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</si>
  <si>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</si>
  <si>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</si>
  <si>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</si>
  <si>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</si>
  <si>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</si>
  <si>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</si>
  <si>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</si>
  <si>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</si>
  <si>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</si>
  <si>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</si>
  <si>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</si>
  <si>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</si>
  <si>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</si>
  <si>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</si>
  <si>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</si>
  <si>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</si>
  <si>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</si>
  <si>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</si>
  <si>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</si>
  <si>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</si>
  <si>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</si>
  <si>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</si>
  <si>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</si>
  <si>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</si>
  <si>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</si>
  <si>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</si>
  <si>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</si>
  <si>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</si>
  <si>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</si>
  <si>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</si>
  <si>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</si>
  <si>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</si>
  <si>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</si>
  <si>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</si>
  <si>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</si>
  <si>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</si>
  <si>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</si>
  <si>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</si>
  <si>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</si>
  <si>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</si>
  <si>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</si>
  <si>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</si>
  <si>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</si>
  <si>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</si>
  <si>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</si>
  <si>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</si>
  <si>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</si>
  <si>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</si>
  <si>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</si>
  <si>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</si>
  <si>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</si>
  <si>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</si>
  <si>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</si>
  <si>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</si>
  <si>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</si>
  <si>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</si>
  <si>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</si>
  <si>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</si>
  <si>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</si>
  <si>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</si>
  <si>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</si>
  <si>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</si>
  <si>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</si>
  <si>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</si>
  <si>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</si>
  <si>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</si>
  <si>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</si>
  <si>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</si>
  <si>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</si>
  <si>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</si>
  <si>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</si>
  <si>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</si>
  <si>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</si>
  <si>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</si>
  <si>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</si>
  <si>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</si>
  <si>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</si>
  <si>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</si>
  <si>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</si>
  <si>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</si>
  <si>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</si>
  <si>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</si>
  <si>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</si>
  <si>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</si>
  <si>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</si>
  <si>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</si>
  <si>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</si>
  <si>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</si>
  <si>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</si>
  <si>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</si>
  <si>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</si>
  <si>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</si>
  <si>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</si>
  <si>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</si>
  <si>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</si>
  <si>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</si>
  <si>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</si>
  <si>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</si>
  <si>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</si>
  <si>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</si>
  <si>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</si>
  <si>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</si>
  <si>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</si>
  <si>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</si>
  <si>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</si>
  <si>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</si>
  <si>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</si>
  <si>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</si>
  <si>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</si>
  <si>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</si>
  <si>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</si>
  <si>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</si>
  <si>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</si>
  <si>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</si>
  <si>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</si>
  <si>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</si>
  <si>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</si>
  <si>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</si>
  <si>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</si>
  <si>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</si>
  <si>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</si>
  <si>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</si>
  <si>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</si>
  <si>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</si>
  <si>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</si>
  <si>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</si>
  <si>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</si>
  <si>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</si>
  <si>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</si>
  <si>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</si>
  <si>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</si>
  <si>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</si>
  <si>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</si>
  <si>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</si>
  <si>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</si>
  <si>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</si>
  <si>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</si>
  <si>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</si>
  <si>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</si>
  <si>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</si>
  <si>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</si>
  <si>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</si>
  <si>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</si>
  <si>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</si>
  <si>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</si>
  <si>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</si>
  <si>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</si>
  <si>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</si>
  <si>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</si>
  <si>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</si>
  <si>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</si>
  <si>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</si>
  <si>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</si>
  <si>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</si>
  <si>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</si>
  <si>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</si>
  <si>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</si>
  <si>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</si>
  <si>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</si>
  <si>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</si>
  <si>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</si>
  <si>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</si>
  <si>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</si>
  <si>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</si>
  <si>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</si>
  <si>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</si>
  <si>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</si>
  <si>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</si>
  <si>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</si>
  <si>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</si>
  <si>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</si>
  <si>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</si>
  <si>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</si>
  <si>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</si>
  <si>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</si>
  <si>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</si>
  <si>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</si>
  <si>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</si>
  <si>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</si>
  <si>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</si>
  <si>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</si>
  <si>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</si>
  <si>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</si>
  <si>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</si>
  <si>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</si>
  <si>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</si>
  <si>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</si>
  <si>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</si>
  <si>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</si>
  <si>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</si>
  <si>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</si>
  <si>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</si>
  <si>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</si>
  <si>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</si>
  <si>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</si>
  <si>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</si>
  <si>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</si>
  <si>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</si>
  <si>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</si>
  <si>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</si>
  <si>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</si>
  <si>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</si>
  <si>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</si>
  <si>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</si>
  <si>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</si>
  <si>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</si>
  <si>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</si>
  <si>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</si>
  <si>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</si>
  <si>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</si>
  <si>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</si>
  <si>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</si>
  <si>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</si>
  <si>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</si>
  <si>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</si>
  <si>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</si>
  <si>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</si>
  <si>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</si>
  <si>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</si>
  <si>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</si>
  <si>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</si>
  <si>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</si>
  <si>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</si>
  <si>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</si>
  <si>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</si>
  <si>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</si>
  <si>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</si>
  <si>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</si>
  <si>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</si>
  <si>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</si>
  <si>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</si>
  <si>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</si>
  <si>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</si>
  <si>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</si>
  <si>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</si>
  <si>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</si>
  <si>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</si>
  <si>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</si>
  <si>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</si>
  <si>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</si>
  <si>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</si>
  <si>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</si>
  <si>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</si>
  <si>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</si>
  <si>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</si>
  <si>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</si>
  <si>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</si>
  <si>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</si>
  <si>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</si>
  <si>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</si>
  <si>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</si>
  <si>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</si>
  <si>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</si>
  <si>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</si>
  <si>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</si>
  <si>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</si>
  <si>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</si>
  <si>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</si>
  <si>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</si>
  <si>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</si>
  <si>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</si>
  <si>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</si>
  <si>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</si>
  <si>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</si>
  <si>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</si>
  <si>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</si>
  <si>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</si>
  <si>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</si>
  <si>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</si>
  <si>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</si>
  <si>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</si>
  <si>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</si>
  <si>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</si>
  <si>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</si>
  <si>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</si>
  <si>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</si>
  <si>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</si>
  <si>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</si>
  <si>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</si>
  <si>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</si>
  <si>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</si>
  <si>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</si>
  <si>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</si>
  <si>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</si>
  <si>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</si>
  <si>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</si>
  <si>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</si>
  <si>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</si>
  <si>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</si>
  <si>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</si>
  <si>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</si>
  <si>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</si>
  <si>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</si>
  <si>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</si>
  <si>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</si>
  <si>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</si>
  <si>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</si>
  <si>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</si>
  <si>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</si>
  <si>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</si>
  <si>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</si>
  <si>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</si>
  <si>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</si>
  <si>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</si>
  <si>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</si>
  <si>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</si>
  <si>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</si>
  <si>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</si>
  <si>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</si>
  <si>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</si>
  <si>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</si>
  <si>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</si>
  <si>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</si>
  <si>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</si>
  <si>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</si>
  <si>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</si>
  <si>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</si>
  <si>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</si>
  <si>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</si>
  <si>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</si>
  <si>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</si>
  <si>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</si>
  <si>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</si>
  <si>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</si>
  <si>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</si>
  <si>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</si>
  <si>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</si>
  <si>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</si>
  <si>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</si>
  <si>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</si>
  <si>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</si>
  <si>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</si>
  <si>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</si>
  <si>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</si>
  <si>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</si>
  <si>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</si>
  <si>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</si>
  <si>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</si>
  <si>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</si>
  <si>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</si>
  <si>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</si>
  <si>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</si>
  <si>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</si>
  <si>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</si>
  <si>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</si>
  <si>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</si>
  <si>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</si>
  <si>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</si>
  <si>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</si>
  <si>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</si>
  <si>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</si>
  <si>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</si>
  <si>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</si>
  <si>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</si>
  <si>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</si>
  <si>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</si>
  <si>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</si>
  <si>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</si>
  <si>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</si>
  <si>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</si>
  <si>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</si>
  <si>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</si>
  <si>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</si>
  <si>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</si>
  <si>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</si>
  <si>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</si>
  <si>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</si>
  <si>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</si>
  <si>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</si>
  <si>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</si>
  <si>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</si>
  <si>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</si>
  <si>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</si>
  <si>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</si>
  <si>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</si>
  <si>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</si>
  <si>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</si>
  <si>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</si>
  <si>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</si>
  <si>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</si>
  <si>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</si>
  <si>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</si>
  <si>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</si>
  <si>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</si>
  <si>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</si>
  <si>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</si>
  <si>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</si>
  <si>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</si>
  <si>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</si>
  <si>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</si>
  <si>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</si>
  <si>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</si>
  <si>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</si>
  <si>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</si>
  <si>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</si>
  <si>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</si>
  <si>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</si>
  <si>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</si>
  <si>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</si>
  <si>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</si>
  <si>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</si>
  <si>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</si>
  <si>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</si>
  <si>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</si>
  <si>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</si>
  <si>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</si>
  <si>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</si>
  <si>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</si>
  <si>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</si>
  <si>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</si>
  <si>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</si>
  <si>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</si>
  <si>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</si>
  <si>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</si>
  <si>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</si>
  <si>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</si>
  <si>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</si>
  <si>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</si>
  <si>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</si>
  <si>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</si>
  <si>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</si>
  <si>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</si>
  <si>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</si>
  <si>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</si>
  <si>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</si>
  <si>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</si>
  <si>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</si>
  <si>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</si>
  <si>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</si>
  <si>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</si>
  <si>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</si>
  <si>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</si>
  <si>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</si>
  <si>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</si>
  <si>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</si>
  <si>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</si>
  <si>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</si>
  <si>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</si>
  <si>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</si>
  <si>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</si>
  <si>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</si>
  <si>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</si>
  <si>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</si>
  <si>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</si>
  <si>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</si>
  <si>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</si>
  <si>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</si>
  <si>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</si>
  <si>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</si>
  <si>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</si>
  <si>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</si>
  <si>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</si>
  <si>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</si>
  <si>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</si>
  <si>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</si>
  <si>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</si>
  <si>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</si>
  <si>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</si>
  <si>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</si>
  <si>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</si>
  <si>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</si>
  <si>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</si>
  <si>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</si>
  <si>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</si>
  <si>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</si>
  <si>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</si>
  <si>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</si>
  <si>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</si>
  <si>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</si>
  <si>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</si>
  <si>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</si>
  <si>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</si>
  <si>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</si>
  <si>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</si>
  <si>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</si>
  <si>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</si>
  <si>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</si>
  <si>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</si>
  <si>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</si>
  <si>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</si>
  <si>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</si>
  <si>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</si>
  <si>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</si>
  <si>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</si>
  <si>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</si>
  <si>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</si>
  <si>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</si>
  <si>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</si>
  <si>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</si>
  <si>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</si>
  <si>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</si>
  <si>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</si>
  <si>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</si>
  <si>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</si>
  <si>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</si>
  <si>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</si>
  <si>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</si>
  <si>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</si>
  <si>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</si>
  <si>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</si>
  <si>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</si>
  <si>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</si>
  <si>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</si>
  <si>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</si>
  <si>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</si>
  <si>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</si>
  <si>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</si>
  <si>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</si>
  <si>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</si>
  <si>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</si>
  <si>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</si>
  <si>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</si>
  <si>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</si>
  <si>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</si>
  <si>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</si>
  <si>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</si>
  <si>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</si>
  <si>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</si>
  <si>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</si>
  <si>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</si>
  <si>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</si>
  <si>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</si>
  <si>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</si>
  <si>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</si>
  <si>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</si>
  <si>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</si>
  <si>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</si>
  <si>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</si>
  <si>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</si>
  <si>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</si>
  <si>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</si>
  <si>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</si>
  <si>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</si>
  <si>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</si>
  <si>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</si>
  <si>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</si>
  <si>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</si>
  <si>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</si>
  <si>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</si>
  <si>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</si>
  <si>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</si>
  <si>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</si>
  <si>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</si>
  <si>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</si>
  <si>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</si>
  <si>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</si>
  <si>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</si>
  <si>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</si>
  <si>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</si>
  <si>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</si>
  <si>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</si>
  <si>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</si>
  <si>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</si>
  <si>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</si>
  <si>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</si>
  <si>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</si>
  <si>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</si>
  <si>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</si>
  <si>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</si>
  <si>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</si>
  <si>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</si>
  <si>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</si>
  <si>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</si>
  <si>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</si>
  <si>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</si>
  <si>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</si>
  <si>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</si>
  <si>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</si>
  <si>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</si>
  <si>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</si>
  <si>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</si>
  <si>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</si>
  <si>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</si>
  <si>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</si>
  <si>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</si>
  <si>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</si>
  <si>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</si>
  <si>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</si>
  <si>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</si>
  <si>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</si>
  <si>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</si>
  <si>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</si>
  <si>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</si>
  <si>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</si>
  <si>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</si>
  <si>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</si>
  <si>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</si>
  <si>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</si>
  <si>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</si>
  <si>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</si>
  <si>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</si>
  <si>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</si>
  <si>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</si>
  <si>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</si>
  <si>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</si>
  <si>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</si>
  <si>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</si>
  <si>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</si>
  <si>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</si>
  <si>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</si>
  <si>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</si>
  <si>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</si>
  <si>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</si>
  <si>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</si>
  <si>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</si>
  <si>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</si>
  <si>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</si>
  <si>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</si>
  <si>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</si>
  <si>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</si>
  <si>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</si>
  <si>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</si>
  <si>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</si>
  <si>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</si>
  <si>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</si>
  <si>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</si>
  <si>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</si>
  <si>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</si>
  <si>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</si>
  <si>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</si>
  <si>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</si>
  <si>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</si>
  <si>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</si>
  <si>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</si>
  <si>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</si>
  <si>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</si>
  <si>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</si>
  <si>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</si>
  <si>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</si>
  <si>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</si>
  <si>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</si>
  <si>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</si>
  <si>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</si>
  <si>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</si>
  <si>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</si>
  <si>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</si>
  <si>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</si>
  <si>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</si>
  <si>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</si>
  <si>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</si>
  <si>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</si>
  <si>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</si>
  <si>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</si>
  <si>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</si>
  <si>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</si>
  <si>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</si>
  <si>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</si>
  <si>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</si>
  <si>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</si>
  <si>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</si>
  <si>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</si>
  <si>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</si>
  <si>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</si>
  <si>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</si>
  <si>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</si>
  <si>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</si>
  <si>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</si>
  <si>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</si>
  <si>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</si>
  <si>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</si>
  <si>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</si>
  <si>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</si>
  <si>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</si>
  <si>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</si>
  <si>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</si>
  <si>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</si>
  <si>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</si>
  <si>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</si>
  <si>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</si>
  <si>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</si>
  <si>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</si>
  <si>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</si>
  <si>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</si>
  <si>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</si>
  <si>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</si>
  <si>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</si>
  <si>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</si>
  <si>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</si>
  <si>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</si>
  <si>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</si>
  <si>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</si>
  <si>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</si>
  <si>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</si>
  <si>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</si>
  <si>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</si>
  <si>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</si>
  <si>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</si>
  <si>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</si>
  <si>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</si>
  <si>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</si>
  <si>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</si>
  <si>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</si>
  <si>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</si>
  <si>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</si>
  <si>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</si>
  <si>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</si>
  <si>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</si>
  <si>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</si>
  <si>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</si>
  <si>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</si>
  <si>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</si>
  <si>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</si>
  <si>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</si>
  <si>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</si>
  <si>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</si>
  <si>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</si>
  <si>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</si>
  <si>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</si>
  <si>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</si>
  <si>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</si>
  <si>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</si>
  <si>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</si>
  <si>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</si>
  <si>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</si>
  <si>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</si>
  <si>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</si>
  <si>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</si>
  <si>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</si>
  <si>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</si>
  <si>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</si>
  <si>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</si>
  <si>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</si>
  <si>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</si>
  <si>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</si>
  <si>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</si>
  <si>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</si>
  <si>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</si>
  <si>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</si>
  <si>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</si>
  <si>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</si>
  <si>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</si>
  <si>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</si>
  <si>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</si>
  <si>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</si>
  <si>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</si>
  <si>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</si>
  <si>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</si>
  <si>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</si>
  <si>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</si>
  <si>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</si>
  <si>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</si>
  <si>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</si>
  <si>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</si>
  <si>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</si>
  <si>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</si>
  <si>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</si>
  <si>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</si>
  <si>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</si>
  <si>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</si>
  <si>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</si>
  <si>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</si>
  <si>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</si>
  <si>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</si>
  <si>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</si>
  <si>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</si>
  <si>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</si>
  <si>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</si>
  <si>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</si>
  <si>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</si>
  <si>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</si>
  <si>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</si>
  <si>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</si>
  <si>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</si>
  <si>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</si>
  <si>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</si>
  <si>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</si>
  <si>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</si>
  <si>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</si>
  <si>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</si>
  <si>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</si>
  <si>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</si>
  <si>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</si>
  <si>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</si>
  <si>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</si>
  <si>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</si>
  <si>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</si>
  <si>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</si>
  <si>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</si>
  <si>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</si>
  <si>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</si>
  <si>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</si>
  <si>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</si>
  <si>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</si>
  <si>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</si>
  <si>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</si>
  <si>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</si>
  <si>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</si>
  <si>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</si>
  <si>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</si>
  <si>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</si>
  <si>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</si>
  <si>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</si>
  <si>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</si>
  <si>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</si>
  <si>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</si>
  <si>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</si>
  <si>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</si>
  <si>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</si>
  <si>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</si>
  <si>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</si>
  <si>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</si>
  <si>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</si>
  <si>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</si>
  <si>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</si>
  <si>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</si>
  <si>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</si>
  <si>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</si>
  <si>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</si>
  <si>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</si>
  <si>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</si>
  <si>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</si>
  <si>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</si>
  <si>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</si>
  <si>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</si>
  <si>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</si>
  <si>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</si>
  <si>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</si>
  <si>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</si>
  <si>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</si>
  <si>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</si>
  <si>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</si>
  <si>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</si>
  <si>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</si>
  <si>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</si>
  <si>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</si>
  <si>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</si>
  <si>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</si>
  <si>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</si>
  <si>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</si>
  <si>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</si>
  <si>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</si>
  <si>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</si>
  <si>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</si>
  <si>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</si>
  <si>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</si>
  <si>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</si>
  <si>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</si>
  <si>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</si>
  <si>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</si>
  <si>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</si>
  <si>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</si>
  <si>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</si>
  <si>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</si>
  <si>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</si>
  <si>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</si>
  <si>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</si>
  <si>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</si>
  <si>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</si>
  <si>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</si>
  <si>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</si>
  <si>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</si>
  <si>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</si>
  <si>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</si>
  <si>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</si>
  <si>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</si>
  <si>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</si>
  <si>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</si>
  <si>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</si>
  <si>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</si>
  <si>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</si>
  <si>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</si>
  <si>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</si>
  <si>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</si>
  <si>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</si>
  <si>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</si>
  <si>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</si>
  <si>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</si>
  <si>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</si>
  <si>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</si>
  <si>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</si>
  <si>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</si>
  <si>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</si>
  <si>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</si>
  <si>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</si>
  <si>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</si>
  <si>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</si>
  <si>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</si>
  <si>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</si>
  <si>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</si>
  <si>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</si>
  <si>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</si>
  <si>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</si>
  <si>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</si>
  <si>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</si>
  <si>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</si>
  <si>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</si>
  <si>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</si>
  <si>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</si>
  <si>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</si>
  <si>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</si>
  <si>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</si>
  <si>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</si>
  <si>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</si>
  <si>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</si>
  <si>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</si>
  <si>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</si>
  <si>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</si>
  <si>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</si>
  <si>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</si>
  <si>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</si>
  <si>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</si>
  <si>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</si>
  <si>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</si>
  <si>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</si>
  <si>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</si>
  <si>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</si>
  <si>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</si>
  <si>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</si>
  <si>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</si>
  <si>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</si>
  <si>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</si>
  <si>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</si>
  <si>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</si>
  <si>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</si>
  <si>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</si>
  <si>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</si>
  <si>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</si>
  <si>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</si>
  <si>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</si>
  <si>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</si>
  <si>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</si>
  <si>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</si>
  <si>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</si>
  <si>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</si>
  <si>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</si>
  <si>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</si>
  <si>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</si>
  <si>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</si>
  <si>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</si>
  <si>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</si>
  <si>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</si>
  <si>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</si>
  <si>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</si>
  <si>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</si>
  <si>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</si>
  <si>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</si>
  <si>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</si>
  <si>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</si>
  <si>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</si>
  <si>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</si>
  <si>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</si>
  <si>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</si>
  <si>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</si>
  <si>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</si>
  <si>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</si>
  <si>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</si>
  <si>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</si>
  <si>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</si>
  <si>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</si>
  <si>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</si>
  <si>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</si>
  <si>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</si>
  <si>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</si>
  <si>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</si>
  <si>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</si>
  <si>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</si>
  <si>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</si>
  <si>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</si>
  <si>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</si>
  <si>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</si>
  <si>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</si>
  <si>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</si>
  <si>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</si>
  <si>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</si>
  <si>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</si>
  <si>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</si>
  <si>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</si>
  <si>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</si>
  <si>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</si>
  <si>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</si>
  <si>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</si>
  <si>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</si>
  <si>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</si>
  <si>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</si>
  <si>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</si>
  <si>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</si>
  <si>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</si>
  <si>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</si>
  <si>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</si>
  <si>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</si>
  <si>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</si>
  <si>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</si>
  <si>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</si>
  <si>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</si>
  <si>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</si>
  <si>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</si>
  <si>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</si>
  <si>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</si>
  <si>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</si>
  <si>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</si>
  <si>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</si>
  <si>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</si>
  <si>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</si>
  <si>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</si>
  <si>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</si>
  <si>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</si>
  <si>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</si>
  <si>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</si>
  <si>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</si>
  <si>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</si>
  <si>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</si>
  <si>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</si>
  <si>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</si>
  <si>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</si>
  <si>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</si>
  <si>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</si>
  <si>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</si>
  <si>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</si>
  <si>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</si>
  <si>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</si>
  <si>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</si>
  <si>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</si>
  <si>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</si>
  <si>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</si>
  <si>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</si>
  <si>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</si>
  <si>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</si>
  <si>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</si>
  <si>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</si>
  <si>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</si>
  <si>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</si>
  <si>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</si>
  <si>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</si>
  <si>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</si>
  <si>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</si>
  <si>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</si>
  <si>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</si>
  <si>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</si>
  <si>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</si>
  <si>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</si>
  <si>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</si>
  <si>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</si>
  <si>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</si>
  <si>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</si>
  <si>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</si>
  <si>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</si>
  <si>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</si>
  <si>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</si>
  <si>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</si>
  <si>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</si>
  <si>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</si>
  <si>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</si>
  <si>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</si>
  <si>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</si>
  <si>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</si>
  <si>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</si>
  <si>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</si>
  <si>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</si>
  <si>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</si>
  <si>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</si>
  <si>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</si>
  <si>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</si>
  <si>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</si>
  <si>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</si>
  <si>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</si>
  <si>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</si>
  <si>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</si>
  <si>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</si>
  <si>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</si>
  <si>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</si>
  <si>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</si>
  <si>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</si>
  <si>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</si>
  <si>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</si>
  <si>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</si>
  <si>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</si>
  <si>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</si>
  <si>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</si>
  <si>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</si>
  <si>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</si>
  <si>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</si>
  <si>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</si>
  <si>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</si>
  <si>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</si>
  <si>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</si>
  <si>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</si>
  <si>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</si>
  <si>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</si>
  <si>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</si>
  <si>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</si>
  <si>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</si>
  <si>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</si>
  <si>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</si>
  <si>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</si>
  <si>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</si>
  <si>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</si>
  <si>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</si>
  <si>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</si>
  <si>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</si>
  <si>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</si>
  <si>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</si>
  <si>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</si>
  <si>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</si>
  <si>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</si>
  <si>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</si>
  <si>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</si>
  <si>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</si>
  <si>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</si>
  <si>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</si>
  <si>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</si>
  <si>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</si>
  <si>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</si>
  <si>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</si>
  <si>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</si>
  <si>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</si>
  <si>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</si>
  <si>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</si>
  <si>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</si>
  <si>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</si>
  <si>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</si>
  <si>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</si>
  <si>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</si>
  <si>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</si>
  <si>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</si>
  <si>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</si>
  <si>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</si>
  <si>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</si>
  <si>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</si>
  <si>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</si>
  <si>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</si>
  <si>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</si>
  <si>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</si>
  <si>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</si>
  <si>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</si>
  <si>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</si>
  <si>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</si>
  <si>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</si>
  <si>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</si>
  <si>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</si>
  <si>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</si>
  <si>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</si>
  <si>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</si>
  <si>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</si>
  <si>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</si>
  <si>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</si>
  <si>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</si>
  <si>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</si>
  <si>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</si>
  <si>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</si>
  <si>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</si>
  <si>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</si>
  <si>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</si>
  <si>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</si>
  <si>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</si>
  <si>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</si>
  <si>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</si>
  <si>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</si>
  <si>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</si>
  <si>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</si>
  <si>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</si>
  <si>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</si>
  <si>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</si>
  <si>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</si>
  <si>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</si>
  <si>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</si>
  <si>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</si>
  <si>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</si>
  <si>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</si>
  <si>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</si>
  <si>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</si>
  <si>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</si>
  <si>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</si>
  <si>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</si>
  <si>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</si>
  <si>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</si>
  <si>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</si>
  <si>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</si>
  <si>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</si>
  <si>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</si>
  <si>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</si>
  <si>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</si>
  <si>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</si>
  <si>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</si>
  <si>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</si>
  <si>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</si>
  <si>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</si>
  <si>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</si>
  <si>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</si>
  <si>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</si>
  <si>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</si>
  <si>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</si>
  <si>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</si>
  <si>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</si>
  <si>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</si>
  <si>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</si>
  <si>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</si>
  <si>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</si>
  <si>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</si>
  <si>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</si>
  <si>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</si>
  <si>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</si>
  <si>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</si>
  <si>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</si>
  <si>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</si>
  <si>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</si>
  <si>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</si>
  <si>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</si>
  <si>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</si>
  <si>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</si>
  <si>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</si>
  <si>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</si>
  <si>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</si>
  <si>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</si>
  <si>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</si>
  <si>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</si>
  <si>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</si>
  <si>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</si>
  <si>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</si>
  <si>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</si>
  <si>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</si>
  <si>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</si>
  <si>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</si>
  <si>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</si>
  <si>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</si>
  <si>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</si>
  <si>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</si>
  <si>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</si>
  <si>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</si>
  <si>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</si>
  <si>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</si>
  <si>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</si>
  <si>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</si>
  <si>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</si>
  <si>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</si>
  <si>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</si>
  <si>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</si>
  <si>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</si>
  <si>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</si>
  <si>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</si>
  <si>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</si>
  <si>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</si>
  <si>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</si>
  <si>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</si>
  <si>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</si>
  <si>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</si>
  <si>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</si>
  <si>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</si>
  <si>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</si>
  <si>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</si>
  <si>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</si>
  <si>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</si>
  <si>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</si>
  <si>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</si>
  <si>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</si>
  <si>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</si>
  <si>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</si>
  <si>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</si>
  <si>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</si>
  <si>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</si>
  <si>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</si>
  <si>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</si>
  <si>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</si>
  <si>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</si>
  <si>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</si>
  <si>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</si>
  <si>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</si>
  <si>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</si>
  <si>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</si>
  <si>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</si>
  <si>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</si>
  <si>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</si>
  <si>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</si>
  <si>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</si>
  <si>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</si>
  <si>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</si>
  <si>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</si>
  <si>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</si>
  <si>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</si>
  <si>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</si>
  <si>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</si>
  <si>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</si>
  <si>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</si>
  <si>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</si>
  <si>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</si>
  <si>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</si>
  <si>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</si>
  <si>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</si>
  <si>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</si>
  <si>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</si>
  <si>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</si>
  <si>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</si>
  <si>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</si>
  <si>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</si>
  <si>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</si>
  <si>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</si>
  <si>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</si>
  <si>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</si>
  <si>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</si>
  <si>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</si>
  <si>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</si>
  <si>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</si>
  <si>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</si>
  <si>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</si>
  <si>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</si>
  <si>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</si>
  <si>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</si>
  <si>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</si>
  <si>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</si>
  <si>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</si>
  <si>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</si>
  <si>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</si>
  <si>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</si>
  <si>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</si>
  <si>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</si>
  <si>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</si>
  <si>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</si>
  <si>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</si>
  <si>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</si>
  <si>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</si>
  <si>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</si>
  <si>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</si>
  <si>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</si>
  <si>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</si>
  <si>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</si>
  <si>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</si>
  <si>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</si>
  <si>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</si>
  <si>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</si>
  <si>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</si>
  <si>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</si>
  <si>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</si>
  <si>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</si>
  <si>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</si>
  <si>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</si>
  <si>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</si>
  <si>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</si>
  <si>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</si>
  <si>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</si>
  <si>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</si>
  <si>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</si>
  <si>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</si>
  <si>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</si>
  <si>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</si>
  <si>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</si>
  <si>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</si>
  <si>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</si>
  <si>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</si>
  <si>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</si>
  <si>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</si>
  <si>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</si>
  <si>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</si>
  <si>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</si>
  <si>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</si>
  <si>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</si>
  <si>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</si>
  <si>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</si>
  <si>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</si>
  <si>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</si>
  <si>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</si>
  <si>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</si>
  <si>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</si>
  <si>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</si>
  <si>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</si>
  <si>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</si>
  <si>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</si>
  <si>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</si>
  <si>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</si>
  <si>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</si>
  <si>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</si>
  <si>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</si>
  <si>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</si>
  <si>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</si>
  <si>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</si>
  <si>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</si>
  <si>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</si>
  <si>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</si>
  <si>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</si>
  <si>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</si>
  <si>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</si>
  <si>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</si>
  <si>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</si>
  <si>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</si>
  <si>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</si>
  <si>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</si>
  <si>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</si>
  <si>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</si>
  <si>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</si>
  <si>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</si>
  <si>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</si>
  <si>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</si>
  <si>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</si>
  <si>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</si>
  <si>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</si>
  <si>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</si>
  <si>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</si>
  <si>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</si>
  <si>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</si>
  <si>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</si>
  <si>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</si>
  <si>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</si>
  <si>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</si>
  <si>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</si>
  <si>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</si>
  <si>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</si>
  <si>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</si>
  <si>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</si>
  <si>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</si>
  <si>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</si>
  <si>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</si>
  <si>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</si>
  <si>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</si>
  <si>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</si>
  <si>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</si>
  <si>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</si>
  <si>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</si>
  <si>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</si>
  <si>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</si>
  <si>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</si>
  <si>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</si>
  <si>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</si>
  <si>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</si>
  <si>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</si>
  <si>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</si>
  <si>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</si>
  <si>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</si>
  <si>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</si>
  <si>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</si>
  <si>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</si>
  <si>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</si>
  <si>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</si>
  <si>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</si>
  <si>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</si>
  <si>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</si>
  <si>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</si>
  <si>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</si>
  <si>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</si>
  <si>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</si>
  <si>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</si>
  <si>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</si>
  <si>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</si>
  <si>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</si>
  <si>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</si>
  <si>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</si>
  <si>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</si>
  <si>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</si>
  <si>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</si>
  <si>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</si>
  <si>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</si>
  <si>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</si>
  <si>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</si>
  <si>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</si>
  <si>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</si>
  <si>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</si>
  <si>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</si>
  <si>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</si>
  <si>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</si>
  <si>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</si>
  <si>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</si>
  <si>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</si>
  <si>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</si>
  <si>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</si>
  <si>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</si>
  <si>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</si>
  <si>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</si>
  <si>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</si>
  <si>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</si>
  <si>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</si>
  <si>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</si>
  <si>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</si>
  <si>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</si>
  <si>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</si>
  <si>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</si>
  <si>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</si>
  <si>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</si>
  <si>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</si>
  <si>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</si>
  <si>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</si>
  <si>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</si>
  <si>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</si>
  <si>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</si>
  <si>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</si>
  <si>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</si>
  <si>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</si>
  <si>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</si>
  <si>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</si>
  <si>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</si>
  <si>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</si>
  <si>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</si>
  <si>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</si>
  <si>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</si>
  <si>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</si>
  <si>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</si>
  <si>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</si>
  <si>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</si>
  <si>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</si>
  <si>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</si>
  <si>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</si>
  <si>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</si>
  <si>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</si>
  <si>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</si>
  <si>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</si>
  <si>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</si>
  <si>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</si>
  <si>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</si>
  <si>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</si>
  <si>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</si>
  <si>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</si>
  <si>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</si>
  <si>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</si>
  <si>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</si>
  <si>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</si>
  <si>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</si>
  <si>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</si>
  <si>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</si>
  <si>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</si>
  <si>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</si>
  <si>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</si>
  <si>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</si>
  <si>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</si>
  <si>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</si>
  <si>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</si>
  <si>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</si>
  <si>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</si>
  <si>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</si>
  <si>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</si>
  <si>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</si>
  <si>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</si>
  <si>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</si>
  <si>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</si>
  <si>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</si>
  <si>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</si>
  <si>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</si>
  <si>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</si>
  <si>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</si>
  <si>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</si>
  <si>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</si>
  <si>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</si>
  <si>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</si>
  <si>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</si>
  <si>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</si>
  <si>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</si>
  <si>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</si>
  <si>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</si>
  <si>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</si>
  <si>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</si>
  <si>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</si>
  <si>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</si>
  <si>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</si>
  <si>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</si>
  <si>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</si>
  <si>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</si>
  <si>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</si>
  <si>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</si>
  <si>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</si>
  <si>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</si>
  <si>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</si>
  <si>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</si>
  <si>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</si>
  <si>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</si>
  <si>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</si>
  <si>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</si>
  <si>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</si>
  <si>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</si>
  <si>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</si>
  <si>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</si>
  <si>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</si>
  <si>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</si>
  <si>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</si>
  <si>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</si>
  <si>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</si>
  <si>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</si>
  <si>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</si>
  <si>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</si>
  <si>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</si>
  <si>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</si>
  <si>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</si>
  <si>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</si>
  <si>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</si>
  <si>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</si>
  <si>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</si>
  <si>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</si>
  <si>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</si>
  <si>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</si>
  <si>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</si>
  <si>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</si>
  <si>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</si>
  <si>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</si>
  <si>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</si>
  <si>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</si>
  <si>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</si>
  <si>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</si>
  <si>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</si>
  <si>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</si>
  <si>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</si>
  <si>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</si>
  <si>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</si>
  <si>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</si>
  <si>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</si>
  <si>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</si>
  <si>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</si>
  <si>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</si>
  <si>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</si>
  <si>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</si>
  <si>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</si>
  <si>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</si>
  <si>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</si>
  <si>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</si>
  <si>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</si>
  <si>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</si>
  <si>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</si>
  <si>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</si>
  <si>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</si>
  <si>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</si>
  <si>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</si>
  <si>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</si>
  <si>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</si>
  <si>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</si>
  <si>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</si>
  <si>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</si>
  <si>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</si>
  <si>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</si>
  <si>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</si>
  <si>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</si>
  <si>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</si>
  <si>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</si>
  <si>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</si>
  <si>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</si>
  <si>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</si>
  <si>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</si>
  <si>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</si>
  <si>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</si>
  <si>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</si>
  <si>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</si>
  <si>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</si>
  <si>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</si>
  <si>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</si>
  <si>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</si>
  <si>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</si>
  <si>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</si>
  <si>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</si>
  <si>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</si>
  <si>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</si>
  <si>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</si>
  <si>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</si>
  <si>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</si>
  <si>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</si>
  <si>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</si>
  <si>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</si>
  <si>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</si>
  <si>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</si>
  <si>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</si>
  <si>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</si>
  <si>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</si>
  <si>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</si>
  <si>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</si>
  <si>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</si>
  <si>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</si>
  <si>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</si>
  <si>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</si>
  <si>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</si>
  <si>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</si>
  <si>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</si>
  <si>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</si>
  <si>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</si>
  <si>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</si>
  <si>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</si>
  <si>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</si>
  <si>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</si>
  <si>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</si>
  <si>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</si>
  <si>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</si>
  <si>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</si>
  <si>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</si>
  <si>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</si>
  <si>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</si>
  <si>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</si>
  <si>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</si>
  <si>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</si>
  <si>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</si>
  <si>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</si>
  <si>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</si>
  <si>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</si>
  <si>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</si>
  <si>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</si>
  <si>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</si>
  <si>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</si>
  <si>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</si>
  <si>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</si>
  <si>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</si>
  <si>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</si>
  <si>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</si>
  <si>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</si>
  <si>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</si>
  <si>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</si>
  <si>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</si>
  <si>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</si>
  <si>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</si>
  <si>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</si>
  <si>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</si>
  <si>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</si>
  <si>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</si>
  <si>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</si>
  <si>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</si>
  <si>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</si>
  <si>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</si>
  <si>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</si>
  <si>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</si>
  <si>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</si>
  <si>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</si>
  <si>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</si>
  <si>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</si>
  <si>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</si>
  <si>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</si>
  <si>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</si>
  <si>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</si>
  <si>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</si>
  <si>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</si>
  <si>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</si>
  <si>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</si>
  <si>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</si>
  <si>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</si>
  <si>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</si>
  <si>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</si>
  <si>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</si>
  <si>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</si>
  <si>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</si>
  <si>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</si>
  <si>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</si>
  <si>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</si>
  <si>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</si>
  <si>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</si>
  <si>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</si>
  <si>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</si>
  <si>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</si>
  <si>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</si>
  <si>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</si>
  <si>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</si>
  <si>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</si>
  <si>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</si>
  <si>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</si>
  <si>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</si>
  <si>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</si>
  <si>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</si>
  <si>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</si>
  <si>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</si>
  <si>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</si>
  <si>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</si>
  <si>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</si>
  <si>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</si>
  <si>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</si>
  <si>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</si>
  <si>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</si>
  <si>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</si>
  <si>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</si>
  <si>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</si>
  <si>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</si>
  <si>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</si>
  <si>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</si>
  <si>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</si>
  <si>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</si>
  <si>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</si>
  <si>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</si>
  <si>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</si>
  <si>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</si>
  <si>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</si>
  <si>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</si>
  <si>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</si>
  <si>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</si>
  <si>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</si>
  <si>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</si>
  <si>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</si>
  <si>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</si>
  <si>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</si>
  <si>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</si>
  <si>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</si>
  <si>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</si>
  <si>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</si>
  <si>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</si>
  <si>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</si>
  <si>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</si>
  <si>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</si>
  <si>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</si>
  <si>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</si>
  <si>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</si>
  <si>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</si>
  <si>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</si>
  <si>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</si>
  <si>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</si>
  <si>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</si>
  <si>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</si>
  <si>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</si>
  <si>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</si>
  <si>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</si>
  <si>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</si>
  <si>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</si>
  <si>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</si>
  <si>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</si>
  <si>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</si>
  <si>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</si>
  <si>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</si>
  <si>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</si>
  <si>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</si>
  <si>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</si>
  <si>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</si>
  <si>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</si>
  <si>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</si>
  <si>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</si>
  <si>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</si>
  <si>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</si>
  <si>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</si>
  <si>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</si>
  <si>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</si>
  <si>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</si>
  <si>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</si>
  <si>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</si>
  <si>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</si>
  <si>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</si>
  <si>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</si>
  <si>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</si>
  <si>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</si>
  <si>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</si>
  <si>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</si>
  <si>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</si>
  <si>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</si>
  <si>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</si>
  <si>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</si>
  <si>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</si>
  <si>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</si>
  <si>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</si>
  <si>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</si>
  <si>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</si>
  <si>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</si>
  <si>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</si>
  <si>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</si>
  <si>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</si>
  <si>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</si>
  <si>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</si>
  <si>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</si>
  <si>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</si>
  <si>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</si>
  <si>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</si>
  <si>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</si>
  <si>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</si>
  <si>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</si>
  <si>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</si>
  <si>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</si>
  <si>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</si>
  <si>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</si>
  <si>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</si>
  <si>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</si>
  <si>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</si>
  <si>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</si>
  <si>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</si>
  <si>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</si>
  <si>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</si>
  <si>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</si>
  <si>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</si>
  <si>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</si>
  <si>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</si>
  <si>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</si>
  <si>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</si>
  <si>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</si>
  <si>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</si>
  <si>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</si>
  <si>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</si>
  <si>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</si>
  <si>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</si>
  <si>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</si>
  <si>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</si>
  <si>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</si>
  <si>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</si>
  <si>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</si>
  <si>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</si>
  <si>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</si>
  <si>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</si>
  <si>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</si>
  <si>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</si>
  <si>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</si>
  <si>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</si>
  <si>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</si>
  <si>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</si>
  <si>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</si>
  <si>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</si>
  <si>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</si>
  <si>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</si>
  <si>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</si>
  <si>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</si>
  <si>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</si>
  <si>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</si>
  <si>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</si>
  <si>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</si>
  <si>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</si>
  <si>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</si>
  <si>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</si>
  <si>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</si>
  <si>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</si>
  <si>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</si>
  <si>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</si>
  <si>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</si>
  <si>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</si>
  <si>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</si>
  <si>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</si>
  <si>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</si>
  <si>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</si>
  <si>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</si>
  <si>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</si>
  <si>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</si>
  <si>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</si>
  <si>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</si>
  <si>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</si>
  <si>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</si>
  <si>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</si>
  <si>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</si>
  <si>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</si>
  <si>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</si>
  <si>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</si>
  <si>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</si>
  <si>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</si>
  <si>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</si>
  <si>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</si>
  <si>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</si>
  <si>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</si>
  <si>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</si>
  <si>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</si>
  <si>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</si>
  <si>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</si>
  <si>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</si>
  <si>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</si>
  <si>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</si>
  <si>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</si>
  <si>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</si>
  <si>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</si>
  <si>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</si>
  <si>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</si>
  <si>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</si>
  <si>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</si>
  <si>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</si>
  <si>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</si>
  <si>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</si>
  <si>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</si>
  <si>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</si>
  <si>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</si>
  <si>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</si>
  <si>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</si>
  <si>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</si>
  <si>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</si>
  <si>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</si>
  <si>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</si>
  <si>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</si>
  <si>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</si>
  <si>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</si>
  <si>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</si>
  <si>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</si>
  <si>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</si>
  <si>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</si>
  <si>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</si>
  <si>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</si>
  <si>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</si>
  <si>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</si>
  <si>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</si>
  <si>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</si>
  <si>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</si>
  <si>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</si>
  <si>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</si>
  <si>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</si>
  <si>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</si>
  <si>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</si>
  <si>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</si>
  <si>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</si>
  <si>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</si>
  <si>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</si>
  <si>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</si>
  <si>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</si>
  <si>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</si>
  <si>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</si>
  <si>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</si>
  <si>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</si>
  <si>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</si>
  <si>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</si>
  <si>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</si>
  <si>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</si>
  <si>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</si>
  <si>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</si>
  <si>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</si>
  <si>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</si>
  <si>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</si>
  <si>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</si>
  <si>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</si>
  <si>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</si>
  <si>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</si>
  <si>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</si>
  <si>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</si>
  <si>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</si>
  <si>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</si>
  <si>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</si>
  <si>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</si>
  <si>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</si>
  <si>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</si>
  <si>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</si>
  <si>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</si>
  <si>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</si>
  <si>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</si>
  <si>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</si>
  <si>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</si>
  <si>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</si>
  <si>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</si>
  <si>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</si>
  <si>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</si>
  <si>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</si>
  <si>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</si>
  <si>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</si>
  <si>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</si>
  <si>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</si>
  <si>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</si>
  <si>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</si>
  <si>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</si>
  <si>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</si>
  <si>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</si>
  <si>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</si>
  <si>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</si>
  <si>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</si>
  <si>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</si>
  <si>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</si>
  <si>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</si>
  <si>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</si>
  <si>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</si>
  <si>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</si>
  <si>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</si>
  <si>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</si>
  <si>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</si>
  <si>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</si>
  <si>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</si>
  <si>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</si>
  <si>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</si>
  <si>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</si>
  <si>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</si>
  <si>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</si>
  <si>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</si>
  <si>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</si>
  <si>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</si>
  <si>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</si>
  <si>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</si>
  <si>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</si>
  <si>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</si>
  <si>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</si>
  <si>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</si>
  <si>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</si>
  <si>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</si>
  <si>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</si>
  <si>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</si>
  <si>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</si>
  <si>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</si>
  <si>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</si>
  <si>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</si>
  <si>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</si>
  <si>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</si>
  <si>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</si>
  <si>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</si>
  <si>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</si>
  <si>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</si>
  <si>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</si>
  <si>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</si>
  <si>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</si>
  <si>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</si>
  <si>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</si>
  <si>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</si>
  <si>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</si>
  <si>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</si>
  <si>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</si>
  <si>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</si>
  <si>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</si>
  <si>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</si>
  <si>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</si>
  <si>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</si>
  <si>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</si>
  <si>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</si>
  <si>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</si>
  <si>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</si>
  <si>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</si>
  <si>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</si>
  <si>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</si>
  <si>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</si>
  <si>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</si>
  <si>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</si>
  <si>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</si>
  <si>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</si>
  <si>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</si>
  <si>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</si>
  <si>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</si>
  <si>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</si>
  <si>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</si>
  <si>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</si>
  <si>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</si>
  <si>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</si>
  <si>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</si>
  <si>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</si>
  <si>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</si>
  <si>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</si>
  <si>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</si>
  <si>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</si>
  <si>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</si>
  <si>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</si>
  <si>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</si>
  <si>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</si>
  <si>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</si>
  <si>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</si>
  <si>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</si>
  <si>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</si>
  <si>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</si>
  <si>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</si>
  <si>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</si>
  <si>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</si>
  <si>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</si>
  <si>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</si>
  <si>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</si>
  <si>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</si>
  <si>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</si>
  <si>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</si>
  <si>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</si>
  <si>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</si>
  <si>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</si>
  <si>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</si>
  <si>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</si>
  <si>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</si>
  <si>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</si>
  <si>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</si>
  <si>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</si>
  <si>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</si>
  <si>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</si>
  <si>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</si>
  <si>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</si>
  <si>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</si>
  <si>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</si>
  <si>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</si>
  <si>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</si>
  <si>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</si>
  <si>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</si>
  <si>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</si>
  <si>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</si>
  <si>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</si>
  <si>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</si>
  <si>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</si>
  <si>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</si>
  <si>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</si>
  <si>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</si>
  <si>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</si>
  <si>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</si>
  <si>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</si>
  <si>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</si>
  <si>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</si>
  <si>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</si>
  <si>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</si>
  <si>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</si>
  <si>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</si>
  <si>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</si>
  <si>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</si>
  <si>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</si>
  <si>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</si>
  <si>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</si>
  <si>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</si>
  <si>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</si>
  <si>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</si>
  <si>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</si>
  <si>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</si>
  <si>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</si>
  <si>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</si>
  <si>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</si>
  <si>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</si>
  <si>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</si>
  <si>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</si>
  <si>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</si>
  <si>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</si>
  <si>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</si>
  <si>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</si>
  <si>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</si>
  <si>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</si>
  <si>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</si>
  <si>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</si>
  <si>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</si>
  <si>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</si>
  <si>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</si>
  <si>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</si>
  <si>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</si>
  <si>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</si>
  <si>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</si>
  <si>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</si>
  <si>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</si>
  <si>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</si>
  <si>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</si>
  <si>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</si>
  <si>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</si>
  <si>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</si>
  <si>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</si>
  <si>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</si>
  <si>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</si>
  <si>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</si>
  <si>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</si>
  <si>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</si>
  <si>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</si>
  <si>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</si>
  <si>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</si>
  <si>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</si>
  <si>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</si>
  <si>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</si>
  <si>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</si>
  <si>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</si>
  <si>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</si>
  <si>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</si>
  <si>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</si>
  <si>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</si>
  <si>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</si>
  <si>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</si>
  <si>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</si>
  <si>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</si>
  <si>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</si>
  <si>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</si>
  <si>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</si>
  <si>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</si>
  <si>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</si>
  <si>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</si>
  <si>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</si>
  <si>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</si>
  <si>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</si>
  <si>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</si>
  <si>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</si>
  <si>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</si>
  <si>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</si>
  <si>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</si>
  <si>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</si>
  <si>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</si>
  <si>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</si>
  <si>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</si>
  <si>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</si>
  <si>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</si>
  <si>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</si>
  <si>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</si>
  <si>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</si>
  <si>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</si>
  <si>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</si>
  <si>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</si>
  <si>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</si>
  <si>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</si>
  <si>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</si>
  <si>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</si>
  <si>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</si>
  <si>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</si>
  <si>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</si>
  <si>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</si>
  <si>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</si>
  <si>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</si>
  <si>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</si>
  <si>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</si>
  <si>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</si>
  <si>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</si>
  <si>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</si>
  <si>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</si>
  <si>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</si>
  <si>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</si>
  <si>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</si>
  <si>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</si>
  <si>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</si>
  <si>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</si>
  <si>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</si>
  <si>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</si>
  <si>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</si>
  <si>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</si>
  <si>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</si>
  <si>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</si>
  <si>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</si>
  <si>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</si>
  <si>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</si>
  <si>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</si>
  <si>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</si>
  <si>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</si>
  <si>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</si>
  <si>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</si>
  <si>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</si>
  <si>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</si>
  <si>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</si>
  <si>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</si>
  <si>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</si>
  <si>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</si>
  <si>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</si>
  <si>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</si>
  <si>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</si>
  <si>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</si>
  <si>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</si>
  <si>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</si>
  <si>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</si>
  <si>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</si>
  <si>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</si>
  <si>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</si>
  <si>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</si>
  <si>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</si>
  <si>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</si>
  <si>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</si>
  <si>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</si>
  <si>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</si>
  <si>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</si>
  <si>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</si>
  <si>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</si>
  <si>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</si>
  <si>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</si>
  <si>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</si>
  <si>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</si>
  <si>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</si>
  <si>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</si>
  <si>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</si>
  <si>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</si>
  <si>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</si>
  <si>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</si>
  <si>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</si>
  <si>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</si>
  <si>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</si>
  <si>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</si>
  <si>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</si>
  <si>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</si>
  <si>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</si>
  <si>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</si>
  <si>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</si>
  <si>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</si>
  <si>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</si>
  <si>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</si>
  <si>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</si>
  <si>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</si>
  <si>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</si>
  <si>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</si>
  <si>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</si>
  <si>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</si>
  <si>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</si>
  <si>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</si>
  <si>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</si>
  <si>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</si>
  <si>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</si>
  <si>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</si>
  <si>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</si>
  <si>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</si>
  <si>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</si>
  <si>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</si>
  <si>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</si>
  <si>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</si>
  <si>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</si>
  <si>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</si>
  <si>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</si>
  <si>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</si>
  <si>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</si>
  <si>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</si>
  <si>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</si>
  <si>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</si>
  <si>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</si>
  <si>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</si>
  <si>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</si>
  <si>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</si>
  <si>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</si>
  <si>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</si>
  <si>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</si>
  <si>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</si>
  <si>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</si>
  <si>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</si>
  <si>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</si>
  <si>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</si>
  <si>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</si>
  <si>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</si>
  <si>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</si>
  <si>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</si>
  <si>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</si>
  <si>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</si>
  <si>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</si>
  <si>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</si>
  <si>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</si>
  <si>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</si>
  <si>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</si>
  <si>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</si>
  <si>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</si>
  <si>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</si>
  <si>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</si>
  <si>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</si>
  <si>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</si>
  <si>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</si>
  <si>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</si>
  <si>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</si>
  <si>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</si>
  <si>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</si>
  <si>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</si>
  <si>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</si>
  <si>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</si>
  <si>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</si>
  <si>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</si>
  <si>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</si>
  <si>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</si>
  <si>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</si>
  <si>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</si>
  <si>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</si>
  <si>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</si>
  <si>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</si>
  <si>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</si>
  <si>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</si>
  <si>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</si>
  <si>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</si>
  <si>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</si>
  <si>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</si>
  <si>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</si>
  <si>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</si>
  <si>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</si>
  <si>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</si>
  <si>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</si>
  <si>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</si>
  <si>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</si>
  <si>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</si>
  <si>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</si>
  <si>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</si>
  <si>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</si>
  <si>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</si>
  <si>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</si>
  <si>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</si>
  <si>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</si>
  <si>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</si>
  <si>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</si>
  <si>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</si>
  <si>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</si>
  <si>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</si>
  <si>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</si>
  <si>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</si>
  <si>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</si>
  <si>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</si>
  <si>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</si>
  <si>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</si>
  <si>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</si>
  <si>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</si>
  <si>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</si>
  <si>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</si>
  <si>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</si>
  <si>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</si>
  <si>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</si>
  <si>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</si>
  <si>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</si>
  <si>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</si>
  <si>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</si>
  <si>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</si>
  <si>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</si>
  <si>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</si>
  <si>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</si>
  <si>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</si>
  <si>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</si>
  <si>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</si>
  <si>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</si>
  <si>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</si>
  <si>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</si>
  <si>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</si>
  <si>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</si>
  <si>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</si>
  <si>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</si>
  <si>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</si>
  <si>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</si>
  <si>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</si>
  <si>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</si>
  <si>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</si>
  <si>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</si>
  <si>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</si>
  <si>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</si>
  <si>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</si>
  <si>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</si>
  <si>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</si>
  <si>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</si>
  <si>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</si>
  <si>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</si>
  <si>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</si>
  <si>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</si>
  <si>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</si>
  <si>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</si>
  <si>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</si>
  <si>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</si>
  <si>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</si>
  <si>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</si>
  <si>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</si>
  <si>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</si>
  <si>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</si>
  <si>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</si>
  <si>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</si>
  <si>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</si>
  <si>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</si>
  <si>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</si>
  <si>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</si>
  <si>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</si>
  <si>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</si>
  <si>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</si>
  <si>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</si>
  <si>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</si>
  <si>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</si>
  <si>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</si>
  <si>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</si>
  <si>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</si>
  <si>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</si>
  <si>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</si>
  <si>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</si>
  <si>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</si>
  <si>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</si>
  <si>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</si>
  <si>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</si>
  <si>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</si>
  <si>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</si>
  <si>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</si>
  <si>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</si>
  <si>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</si>
  <si>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</si>
  <si>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</si>
  <si>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</si>
  <si>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</si>
  <si>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</si>
  <si>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</si>
  <si>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</si>
  <si>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</si>
  <si>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</si>
  <si>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</si>
  <si>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</si>
  <si>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</si>
  <si>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</si>
  <si>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</si>
  <si>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</si>
  <si>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</si>
  <si>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</si>
  <si>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</si>
  <si>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</si>
  <si>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</si>
  <si>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</si>
  <si>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</si>
  <si>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</si>
  <si>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</si>
  <si>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</si>
  <si>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</si>
  <si>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</si>
  <si>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</si>
  <si>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</si>
  <si>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</si>
  <si>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</si>
  <si>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</si>
  <si>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</si>
  <si>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</si>
  <si>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</si>
  <si>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</si>
  <si>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</si>
  <si>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</si>
  <si>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</si>
  <si>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</si>
  <si>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</si>
  <si>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</si>
  <si>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</si>
  <si>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</si>
  <si>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</si>
  <si>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</si>
  <si>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</si>
  <si>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</si>
  <si>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</si>
  <si>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</si>
  <si>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</si>
  <si>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</si>
  <si>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</si>
  <si>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</si>
  <si>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</si>
  <si>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</si>
  <si>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</si>
  <si>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</si>
  <si>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</si>
  <si>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</si>
  <si>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</si>
  <si>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</si>
  <si>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</si>
  <si>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</si>
  <si>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</si>
  <si>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</si>
  <si>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</si>
  <si>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</si>
  <si>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</si>
  <si>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</si>
  <si>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</si>
  <si>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</si>
  <si>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</si>
  <si>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</si>
  <si>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</si>
  <si>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</si>
  <si>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</si>
  <si>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</si>
  <si>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</si>
  <si>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</si>
  <si>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</si>
  <si>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</si>
  <si>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</si>
  <si>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</si>
  <si>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</si>
  <si>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</si>
  <si>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</si>
  <si>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</si>
  <si>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</si>
  <si>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</si>
  <si>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</si>
  <si>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</si>
  <si>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</si>
  <si>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</si>
  <si>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</si>
  <si>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</si>
  <si>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</si>
  <si>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</si>
  <si>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</si>
  <si>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</si>
  <si>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</si>
  <si>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</si>
  <si>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</si>
  <si>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</si>
  <si>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</si>
  <si>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</si>
  <si>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</si>
  <si>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</si>
  <si>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</si>
  <si>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</si>
  <si>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</si>
  <si>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</si>
  <si>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</si>
  <si>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</si>
  <si>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</si>
  <si>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</si>
  <si>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</si>
  <si>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</si>
  <si>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</si>
  <si>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</si>
  <si>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</si>
  <si>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</si>
  <si>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</si>
  <si>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</si>
  <si>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</si>
  <si>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</si>
  <si>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</si>
  <si>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</si>
  <si>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</si>
  <si>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</si>
  <si>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</si>
  <si>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</si>
  <si>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</si>
  <si>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</si>
  <si>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</si>
  <si>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</si>
  <si>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</si>
  <si>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</si>
  <si>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</si>
  <si>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</si>
  <si>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</si>
  <si>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</si>
  <si>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</si>
  <si>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</si>
  <si>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</si>
  <si>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</si>
  <si>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</si>
  <si>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</si>
  <si>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</si>
  <si>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</si>
  <si>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</si>
  <si>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</si>
  <si>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</si>
  <si>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</si>
  <si>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</si>
  <si>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</si>
  <si>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</si>
  <si>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</si>
  <si>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</si>
  <si>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</si>
  <si>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</si>
  <si>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</si>
  <si>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</si>
  <si>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</si>
  <si>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</si>
  <si>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</si>
  <si>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</si>
  <si>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</si>
  <si>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</si>
  <si>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</si>
  <si>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</si>
  <si>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</si>
  <si>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</si>
  <si>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</si>
  <si>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</si>
  <si>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</si>
  <si>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</si>
  <si>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</si>
  <si>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</si>
  <si>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</si>
  <si>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</si>
  <si>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</si>
  <si>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</si>
  <si>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</si>
  <si>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</si>
  <si>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</si>
  <si>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</si>
  <si>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</si>
  <si>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</si>
  <si>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</si>
  <si>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</si>
  <si>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</si>
  <si>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</si>
  <si>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</si>
  <si>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</si>
  <si>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</si>
  <si>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</si>
  <si>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</si>
  <si>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</si>
  <si>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</si>
  <si>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</si>
  <si>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</si>
  <si>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</si>
  <si>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</si>
  <si>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</si>
  <si>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</si>
  <si>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</si>
  <si>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</si>
  <si>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</si>
  <si>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</si>
  <si>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</si>
  <si>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</si>
  <si>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</si>
  <si>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</si>
  <si>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</si>
  <si>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</si>
  <si>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</si>
  <si>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</si>
  <si>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</si>
  <si>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</si>
  <si>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</si>
  <si>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</si>
  <si>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</si>
  <si>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</si>
  <si>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</si>
  <si>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</si>
  <si>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</si>
  <si>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</si>
  <si>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</si>
  <si>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</si>
  <si>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</si>
  <si>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</si>
  <si>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</si>
  <si>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</si>
  <si>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</si>
  <si>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</si>
  <si>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</si>
  <si>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</si>
  <si>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</si>
  <si>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</si>
  <si>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</si>
  <si>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</si>
  <si>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</si>
  <si>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</si>
  <si>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</si>
  <si>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</si>
  <si>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</si>
  <si>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</si>
  <si>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</si>
  <si>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</si>
  <si>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</si>
  <si>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</si>
  <si>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</si>
  <si>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</si>
  <si>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</si>
  <si>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</si>
  <si>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</si>
  <si>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</si>
  <si>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</si>
  <si>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</si>
  <si>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</si>
  <si>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</si>
  <si>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</si>
  <si>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</si>
  <si>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</si>
  <si>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</si>
  <si>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</si>
  <si>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</si>
  <si>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</si>
  <si>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</si>
  <si>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</si>
  <si>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</si>
  <si>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</si>
  <si>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</si>
  <si>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</si>
  <si>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</si>
  <si>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</si>
  <si>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</si>
  <si>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</si>
  <si>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</si>
  <si>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</si>
  <si>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</si>
  <si>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</si>
  <si>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</si>
  <si>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</si>
  <si>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</si>
  <si>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</si>
  <si>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</si>
  <si>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</si>
  <si>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</si>
  <si>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</si>
  <si>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</si>
  <si>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</si>
  <si>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</si>
  <si>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</si>
  <si>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</si>
  <si>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</si>
  <si>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</si>
  <si>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</si>
  <si>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</si>
  <si>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</si>
  <si>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</si>
  <si>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</si>
  <si>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</si>
  <si>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</si>
  <si>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</si>
  <si>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</si>
  <si>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</si>
  <si>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</si>
  <si>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</si>
  <si>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</si>
  <si>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</si>
  <si>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</si>
  <si>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</si>
  <si>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</si>
  <si>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</si>
  <si>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</si>
  <si>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</si>
  <si>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</si>
  <si>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</si>
  <si>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</si>
  <si>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</si>
  <si>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</si>
  <si>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</si>
  <si>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</si>
  <si>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</si>
  <si>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</si>
  <si>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</si>
  <si>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</si>
  <si>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</si>
  <si>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</si>
  <si>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</si>
  <si>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</si>
  <si>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</si>
  <si>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</si>
  <si>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</si>
  <si>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</si>
  <si>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</si>
  <si>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</si>
  <si>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</si>
  <si>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</si>
  <si>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</si>
  <si>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</si>
  <si>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</si>
  <si>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</si>
  <si>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</si>
  <si>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</si>
  <si>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</si>
  <si>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</si>
  <si>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</si>
  <si>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</si>
  <si>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</si>
  <si>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</si>
  <si>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</si>
  <si>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</si>
  <si>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</si>
  <si>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</si>
  <si>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</si>
  <si>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</si>
  <si>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</si>
  <si>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</si>
  <si>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</si>
  <si>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</si>
  <si>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</si>
  <si>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</si>
  <si>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</si>
  <si>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</si>
  <si>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</si>
  <si>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</si>
  <si>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</si>
  <si>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</si>
  <si>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</si>
  <si>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</si>
  <si>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</si>
  <si>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</si>
  <si>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</si>
  <si>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</si>
  <si>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</si>
  <si>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</si>
  <si>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</si>
  <si>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</si>
  <si>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</si>
  <si>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</si>
  <si>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</si>
  <si>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</si>
  <si>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</si>
  <si>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</si>
  <si>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</si>
  <si>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</si>
  <si>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</si>
  <si>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</si>
  <si>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</si>
  <si>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</si>
  <si>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</si>
  <si>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</si>
  <si>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</si>
  <si>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</si>
  <si>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</si>
  <si>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</si>
  <si>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</si>
  <si>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</si>
  <si>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</si>
  <si>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</si>
  <si>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</si>
  <si>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</si>
  <si>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</si>
  <si>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</si>
  <si>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</si>
  <si>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</si>
  <si>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</si>
  <si>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</si>
  <si>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</si>
  <si>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</si>
  <si>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</si>
  <si>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</si>
  <si>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</si>
  <si>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</si>
  <si>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</si>
  <si>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</si>
  <si>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</si>
  <si>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</si>
  <si>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</si>
  <si>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</si>
  <si>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</si>
  <si>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</si>
  <si>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</si>
  <si>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</si>
  <si>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</si>
  <si>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</si>
  <si>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</si>
  <si>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</si>
  <si>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</si>
  <si>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</si>
  <si>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</si>
  <si>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</si>
  <si>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</si>
  <si>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</si>
  <si>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</si>
  <si>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</si>
  <si>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</si>
  <si>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</si>
  <si>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</si>
  <si>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</si>
  <si>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</si>
  <si>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</si>
  <si>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</si>
  <si>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</si>
  <si>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</si>
  <si>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</si>
  <si>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</si>
  <si>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</si>
  <si>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</si>
  <si>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</si>
  <si>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</si>
  <si>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</si>
  <si>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</si>
  <si>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</si>
  <si>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</si>
  <si>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</si>
  <si>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</si>
  <si>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</si>
  <si>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</si>
  <si>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</si>
  <si>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</si>
  <si>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</si>
  <si>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</si>
  <si>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</si>
  <si>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</si>
  <si>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</si>
  <si>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</si>
  <si>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</si>
  <si>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</si>
  <si>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</si>
  <si>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</si>
  <si>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</si>
  <si>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</si>
  <si>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</si>
  <si>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</si>
  <si>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</si>
  <si>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</si>
  <si>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</si>
  <si>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</si>
  <si>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</si>
  <si>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</si>
  <si>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</si>
  <si>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</si>
  <si>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</si>
  <si>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</si>
  <si>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</si>
  <si>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</si>
  <si>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</si>
  <si>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</si>
  <si>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</si>
  <si>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</si>
  <si>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</si>
  <si>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</si>
  <si>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</si>
  <si>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</si>
  <si>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</si>
  <si>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</si>
  <si>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</si>
  <si>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</si>
  <si>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</si>
  <si>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</si>
  <si>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</si>
  <si>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</si>
  <si>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</si>
  <si>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</si>
  <si>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</si>
  <si>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</si>
  <si>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</si>
  <si>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</si>
  <si>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</si>
  <si>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</si>
  <si>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</si>
  <si>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</si>
  <si>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</si>
  <si>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</si>
  <si>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</si>
  <si>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</si>
  <si>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</si>
  <si>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</si>
  <si>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</si>
  <si>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</si>
  <si>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</si>
  <si>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</si>
  <si>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</si>
  <si>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</si>
  <si>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</si>
  <si>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</si>
  <si>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</si>
  <si>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</si>
  <si>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</si>
  <si>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</si>
  <si>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</si>
  <si>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</si>
  <si>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</si>
  <si>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</si>
  <si>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</si>
  <si>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</si>
  <si>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</si>
  <si>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</si>
  <si>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</si>
  <si>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</si>
  <si>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</si>
  <si>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</si>
  <si>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</si>
  <si>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</si>
  <si>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</si>
  <si>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</si>
  <si>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</si>
  <si>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</si>
  <si>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</si>
  <si>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</si>
  <si>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</si>
  <si>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</si>
  <si>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</si>
  <si>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</si>
  <si>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</si>
  <si>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</si>
  <si>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</si>
  <si>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</si>
  <si>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</si>
  <si>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</si>
  <si>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</si>
  <si>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</si>
  <si>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</si>
  <si>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</si>
  <si>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</si>
  <si>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</si>
  <si>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</si>
  <si>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</si>
  <si>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</si>
  <si>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</si>
  <si>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</si>
  <si>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</si>
  <si>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</si>
  <si>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</si>
  <si>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</si>
  <si>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</si>
  <si>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</si>
  <si>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</si>
  <si>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</si>
  <si>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</si>
  <si>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</si>
  <si>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</si>
  <si>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</si>
  <si>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</si>
  <si>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</si>
  <si>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</si>
  <si>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</si>
  <si>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</si>
  <si>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</si>
  <si>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</si>
  <si>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</si>
  <si>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</si>
  <si>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</si>
  <si>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</si>
  <si>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</si>
  <si>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</si>
  <si>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</si>
  <si>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</si>
  <si>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</si>
  <si>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</si>
  <si>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</si>
  <si>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</si>
  <si>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</si>
  <si>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</si>
  <si>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</si>
  <si>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</si>
  <si>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</si>
  <si>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</si>
  <si>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</si>
  <si>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</si>
  <si>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</si>
  <si>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</si>
  <si>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</si>
  <si>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</si>
  <si>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</si>
  <si>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</si>
  <si>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</si>
  <si>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</si>
  <si>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</si>
  <si>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</si>
  <si>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</si>
  <si>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</si>
  <si>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</si>
  <si>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</si>
  <si>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</si>
  <si>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</si>
  <si>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</si>
  <si>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</si>
  <si>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</si>
  <si>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</si>
  <si>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</si>
  <si>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</si>
  <si>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</si>
  <si>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</si>
  <si>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</si>
  <si>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</si>
  <si>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</si>
  <si>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</si>
  <si>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</si>
  <si>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</si>
  <si>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</si>
  <si>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</si>
  <si>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</si>
  <si>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</si>
  <si>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</si>
  <si>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</si>
  <si>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</si>
  <si>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</si>
  <si>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</si>
  <si>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</si>
  <si>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</si>
  <si>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</si>
  <si>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</si>
  <si>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</si>
  <si>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</si>
  <si>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</si>
  <si>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</si>
  <si>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</si>
  <si>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</si>
  <si>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</si>
  <si>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</si>
  <si>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</si>
  <si>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</si>
  <si>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</si>
  <si>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</si>
  <si>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</si>
  <si>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</si>
  <si>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</si>
  <si>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</si>
  <si>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</si>
  <si>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</si>
  <si>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</si>
  <si>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</si>
  <si>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</si>
  <si>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</si>
  <si>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</si>
  <si>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</si>
  <si>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</si>
  <si>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</si>
  <si>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</si>
  <si>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</si>
  <si>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</si>
  <si>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</si>
  <si>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</si>
  <si>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</si>
  <si>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</si>
  <si>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</si>
  <si>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</si>
  <si>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</si>
  <si>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</si>
  <si>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</si>
  <si>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</si>
  <si>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</si>
  <si>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</si>
  <si>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</si>
  <si>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</si>
  <si>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</si>
  <si>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</si>
  <si>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</si>
  <si>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</si>
  <si>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</si>
  <si>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</si>
  <si>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</si>
  <si>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</si>
  <si>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</si>
  <si>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</si>
  <si>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</si>
  <si>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</si>
  <si>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</si>
  <si>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</si>
  <si>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</si>
  <si>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</si>
  <si>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</si>
  <si>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</si>
  <si>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</si>
  <si>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</si>
  <si>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</si>
  <si>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</si>
  <si>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</si>
  <si>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</si>
  <si>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</si>
  <si>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</si>
  <si>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</si>
  <si>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</si>
  <si>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</si>
  <si>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</si>
  <si>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</si>
  <si>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</si>
  <si>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</si>
  <si>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</si>
  <si>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</si>
  <si>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</si>
  <si>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</si>
  <si>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</si>
  <si>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</si>
  <si>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</si>
  <si>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</si>
  <si>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</si>
  <si>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</si>
  <si>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</si>
  <si>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</si>
  <si>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</si>
  <si>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</si>
  <si>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</si>
  <si>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</si>
  <si>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</si>
  <si>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</si>
  <si>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</si>
  <si>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</si>
  <si>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</si>
  <si>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</si>
  <si>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</si>
  <si>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</si>
  <si>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</si>
  <si>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</si>
  <si>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</si>
  <si>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</si>
  <si>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</si>
  <si>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</si>
  <si>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</si>
  <si>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</si>
  <si>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</si>
  <si>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</si>
  <si>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</si>
  <si>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</si>
  <si>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</si>
  <si>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</si>
  <si>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</si>
  <si>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</si>
  <si>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</si>
  <si>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</si>
  <si>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</si>
  <si>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</si>
  <si>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</si>
  <si>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</si>
  <si>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</si>
  <si>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</si>
  <si>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</si>
  <si>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</si>
  <si>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</si>
  <si>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</si>
  <si>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</si>
  <si>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</si>
  <si>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</si>
  <si>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</si>
  <si>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</si>
  <si>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</si>
  <si>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</si>
  <si>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</si>
  <si>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</si>
  <si>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</si>
  <si>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</si>
  <si>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</si>
  <si>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</si>
  <si>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</si>
  <si>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</si>
  <si>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</si>
  <si>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</si>
  <si>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</si>
  <si>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</si>
  <si>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</si>
  <si>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</si>
  <si>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</si>
  <si>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</si>
  <si>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</si>
  <si>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</si>
  <si>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</si>
  <si>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</si>
  <si>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</si>
  <si>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</si>
  <si>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</si>
  <si>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</si>
  <si>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</si>
  <si>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</si>
  <si>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</si>
  <si>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</si>
  <si>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</si>
  <si>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</si>
  <si>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</si>
  <si>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</si>
  <si>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</si>
  <si>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</si>
  <si>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</si>
  <si>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</si>
  <si>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</si>
  <si>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</si>
  <si>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</si>
  <si>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</si>
  <si>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</si>
  <si>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</si>
  <si>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</si>
  <si>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</si>
  <si>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</si>
  <si>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</si>
  <si>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</si>
  <si>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</si>
  <si>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</si>
  <si>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</si>
  <si>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</si>
  <si>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</si>
  <si>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</si>
  <si>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</si>
  <si>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</si>
  <si>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</si>
  <si>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</si>
  <si>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</si>
  <si>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</si>
  <si>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</si>
  <si>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</si>
  <si>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</si>
  <si>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</si>
  <si>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</si>
  <si>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</si>
  <si>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</si>
  <si>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</si>
  <si>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</si>
  <si>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</si>
  <si>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</si>
  <si>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</si>
  <si>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</si>
  <si>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</si>
  <si>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</si>
  <si>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</si>
  <si>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</si>
  <si>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</si>
  <si>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</si>
  <si>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</si>
  <si>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</si>
  <si>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</si>
  <si>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</si>
  <si>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</si>
  <si>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</si>
  <si>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</si>
  <si>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</si>
  <si>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</si>
  <si>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</si>
  <si>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</si>
  <si>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</si>
  <si>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</si>
  <si>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</si>
  <si>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</si>
  <si>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</si>
  <si>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</si>
  <si>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</si>
  <si>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</si>
  <si>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</si>
  <si>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</si>
  <si>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</si>
  <si>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</si>
  <si>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</si>
  <si>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</si>
  <si>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</si>
  <si>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</si>
  <si>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</si>
  <si>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</si>
  <si>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</si>
  <si>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</si>
  <si>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</si>
  <si>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</si>
  <si>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</si>
  <si>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</si>
  <si>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</si>
  <si>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</si>
  <si>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</si>
  <si>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</si>
  <si>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</si>
  <si>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</si>
  <si>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</si>
  <si>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</si>
  <si>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</si>
  <si>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</si>
  <si>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</si>
  <si>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</si>
  <si>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</si>
  <si>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</si>
  <si>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</si>
  <si>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</si>
  <si>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</si>
  <si>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</si>
  <si>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</si>
  <si>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</si>
  <si>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</si>
  <si>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</si>
  <si>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</si>
  <si>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</si>
  <si>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</si>
  <si>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</si>
  <si>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</si>
  <si>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</si>
  <si>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</si>
  <si>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</si>
  <si>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</si>
  <si>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</si>
  <si>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</si>
  <si>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</si>
  <si>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</si>
  <si>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</si>
  <si>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</si>
  <si>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</si>
  <si>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</si>
  <si>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</si>
  <si>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</si>
  <si>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</si>
  <si>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</si>
  <si>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</si>
  <si>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</si>
  <si>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</si>
  <si>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</si>
  <si>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</si>
  <si>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</si>
  <si>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</si>
  <si>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</si>
  <si>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</si>
  <si>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</si>
  <si>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</si>
  <si>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</si>
  <si>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</si>
  <si>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</si>
  <si>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</si>
  <si>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</si>
  <si>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</si>
  <si>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</si>
  <si>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</si>
  <si>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</si>
  <si>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</si>
  <si>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</si>
  <si>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</si>
  <si>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</si>
  <si>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</si>
  <si>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</si>
  <si>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</si>
  <si>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</si>
  <si>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</si>
  <si>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</si>
  <si>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</si>
  <si>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</si>
  <si>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</si>
  <si>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</si>
  <si>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</si>
  <si>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</si>
  <si>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</si>
  <si>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</si>
  <si>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</si>
  <si>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</si>
  <si>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</si>
  <si>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</si>
  <si>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</si>
  <si>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</si>
  <si>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</si>
  <si>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</si>
  <si>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</si>
  <si>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</si>
  <si>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</si>
  <si>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</si>
  <si>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</si>
  <si>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</si>
  <si>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</si>
  <si>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</si>
  <si>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</si>
  <si>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</si>
  <si>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</si>
  <si>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</si>
  <si>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</si>
  <si>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</si>
  <si>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</si>
  <si>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</si>
  <si>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</si>
  <si>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</si>
  <si>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</si>
  <si>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</si>
  <si>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</si>
  <si>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</si>
  <si>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</si>
  <si>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</si>
  <si>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</si>
  <si>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</si>
  <si>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</si>
  <si>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</si>
  <si>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</si>
  <si>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</si>
  <si>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</si>
  <si>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</si>
  <si>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</si>
  <si>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</si>
  <si>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</si>
  <si>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</si>
  <si>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</si>
  <si>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</si>
  <si>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</si>
  <si>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</si>
  <si>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</si>
  <si>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</si>
  <si>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</si>
  <si>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</si>
  <si>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</si>
  <si>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</si>
  <si>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</si>
  <si>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</si>
  <si>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</si>
  <si>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</si>
  <si>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</si>
  <si>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</si>
  <si>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</si>
  <si>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</si>
  <si>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</si>
  <si>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</si>
  <si>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</si>
  <si>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</si>
  <si>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</si>
  <si>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</si>
  <si>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</si>
  <si>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</si>
  <si>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</si>
  <si>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</si>
  <si>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</si>
  <si>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</si>
  <si>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</si>
  <si>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</si>
  <si>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</si>
  <si>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</si>
  <si>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</si>
  <si>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</si>
  <si>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</si>
  <si>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</si>
  <si>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</si>
  <si>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</si>
  <si>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</si>
  <si>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</si>
  <si>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</si>
  <si>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</si>
  <si>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</si>
  <si>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</si>
  <si>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</si>
  <si>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</si>
  <si>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</si>
  <si>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</si>
  <si>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</si>
  <si>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</si>
  <si>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</si>
  <si>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</si>
  <si>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</si>
  <si>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</si>
  <si>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</si>
  <si>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</si>
  <si>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</si>
  <si>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</si>
  <si>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</si>
  <si>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</si>
  <si>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</si>
  <si>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</si>
  <si>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</si>
  <si>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</si>
  <si>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</si>
  <si>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</si>
  <si>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</si>
  <si>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</si>
  <si>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</si>
  <si>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</si>
  <si>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</si>
  <si>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</si>
  <si>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</si>
  <si>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</si>
  <si>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</si>
  <si>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</si>
  <si>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</si>
  <si>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</si>
  <si>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</si>
  <si>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</si>
  <si>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</si>
  <si>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</si>
  <si>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</si>
  <si>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</si>
  <si>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</si>
  <si>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</si>
  <si>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</si>
  <si>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</si>
  <si>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</si>
  <si>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</si>
  <si>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</si>
  <si>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</si>
  <si>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</si>
  <si>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</si>
  <si>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</si>
  <si>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</si>
  <si>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</si>
  <si>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</si>
  <si>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</si>
  <si>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</si>
  <si>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</si>
  <si>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</si>
  <si>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</si>
  <si>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</si>
  <si>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</si>
  <si>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</si>
  <si>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</si>
  <si>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</si>
  <si>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</si>
  <si>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</si>
  <si>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</si>
  <si>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</si>
  <si>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</si>
  <si>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</si>
  <si>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</si>
  <si>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</si>
  <si>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</si>
  <si>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</si>
  <si>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</si>
  <si>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</si>
  <si>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</si>
  <si>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</si>
  <si>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</si>
  <si>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</si>
  <si>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</si>
  <si>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</si>
  <si>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</si>
  <si>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</si>
  <si>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</si>
  <si>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</si>
  <si>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</si>
  <si>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</si>
  <si>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</si>
  <si>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</si>
  <si>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</si>
  <si>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</si>
  <si>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</si>
  <si>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</si>
  <si>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</si>
  <si>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</si>
  <si>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</si>
  <si>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</si>
  <si>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</si>
  <si>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</si>
  <si>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</si>
  <si>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</si>
  <si>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</si>
  <si>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</si>
  <si>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</si>
  <si>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</si>
  <si>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</si>
  <si>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</si>
  <si>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</si>
  <si>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</si>
  <si>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</si>
  <si>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</si>
  <si>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</si>
  <si>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</si>
  <si>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</si>
  <si>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</si>
  <si>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</si>
  <si>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</si>
  <si>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</si>
  <si>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</si>
  <si>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</si>
  <si>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</si>
  <si>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</si>
  <si>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</si>
  <si>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</si>
  <si>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</si>
  <si>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</si>
  <si>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</si>
  <si>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</si>
  <si>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</si>
  <si>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</si>
  <si>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</si>
  <si>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</si>
  <si>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</si>
  <si>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</si>
  <si>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</si>
  <si>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</si>
  <si>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</si>
  <si>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</si>
  <si>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</si>
  <si>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</si>
  <si>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</si>
  <si>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</si>
  <si>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</si>
  <si>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</si>
  <si>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</si>
  <si>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</si>
  <si>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</si>
  <si>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</si>
  <si>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</si>
  <si>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</si>
  <si>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</si>
  <si>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</si>
  <si>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</si>
  <si>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</si>
  <si>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</si>
  <si>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</si>
  <si>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</si>
  <si>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</si>
  <si>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</si>
  <si>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</si>
  <si>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</si>
  <si>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</si>
  <si>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</si>
  <si>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</si>
  <si>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</si>
  <si>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</si>
  <si>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</si>
  <si>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</si>
  <si>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</si>
  <si>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</si>
  <si>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</si>
  <si>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</si>
  <si>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</si>
  <si>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</si>
  <si>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</si>
  <si>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</si>
  <si>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</si>
  <si>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</si>
  <si>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</si>
  <si>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</si>
  <si>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</si>
  <si>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</si>
  <si>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</si>
  <si>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</si>
  <si>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</si>
  <si>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</si>
  <si>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</si>
  <si>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</si>
  <si>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</si>
  <si>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</si>
  <si>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</si>
  <si>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</si>
  <si>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</si>
  <si>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</si>
  <si>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</si>
  <si>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</si>
  <si>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</si>
  <si>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</si>
  <si>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</si>
  <si>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</si>
  <si>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</si>
  <si>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</si>
  <si>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</si>
  <si>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</si>
  <si>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</si>
  <si>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</si>
  <si>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</si>
  <si>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</si>
  <si>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</si>
  <si>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</si>
  <si>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</si>
  <si>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</si>
  <si>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</si>
  <si>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</si>
  <si>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</si>
  <si>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</si>
  <si>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</si>
  <si>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</si>
  <si>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</si>
  <si>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</si>
  <si>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</si>
  <si>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</si>
  <si>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</si>
  <si>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</si>
  <si>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</si>
  <si>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</si>
  <si>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</si>
  <si>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</si>
  <si>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</si>
  <si>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</si>
  <si>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</si>
  <si>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</si>
  <si>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</si>
  <si>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</si>
  <si>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</si>
  <si>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</si>
  <si>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</si>
  <si>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</si>
  <si>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</si>
  <si>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</si>
  <si>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</si>
  <si>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</si>
  <si>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</si>
  <si>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</si>
  <si>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</si>
  <si>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</si>
  <si>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</si>
  <si>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</si>
  <si>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</si>
  <si>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</si>
  <si>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</si>
  <si>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</si>
  <si>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</si>
  <si>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</si>
  <si>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</si>
  <si>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</si>
  <si>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</si>
  <si>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</si>
  <si>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</si>
  <si>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</si>
  <si>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</si>
  <si>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</si>
  <si>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</si>
  <si>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</si>
  <si>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</si>
  <si>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</si>
  <si>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</si>
  <si>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</si>
  <si>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</si>
  <si>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</si>
  <si>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</si>
  <si>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</si>
  <si>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</si>
  <si>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</si>
  <si>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</si>
  <si>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</si>
  <si>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</si>
  <si>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</si>
  <si>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</si>
  <si>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</si>
  <si>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</si>
  <si>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</si>
  <si>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</si>
  <si>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</si>
  <si>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</si>
  <si>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</si>
  <si>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</si>
  <si>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</si>
  <si>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</si>
  <si>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</si>
  <si>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</si>
  <si>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</si>
  <si>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</si>
  <si>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</si>
  <si>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</si>
  <si>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</si>
  <si>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</si>
  <si>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</si>
  <si>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</si>
  <si>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</si>
  <si>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</si>
  <si>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</si>
  <si>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</si>
  <si>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</si>
  <si>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</si>
  <si>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</si>
  <si>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</si>
  <si>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</si>
  <si>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</si>
  <si>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</si>
  <si>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</si>
  <si>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</si>
  <si>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</si>
  <si>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</si>
  <si>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</si>
  <si>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</si>
  <si>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</si>
  <si>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</si>
  <si>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</si>
  <si>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</si>
  <si>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</si>
  <si>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</si>
  <si>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</si>
  <si>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</si>
  <si>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</si>
  <si>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</si>
  <si>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</si>
  <si>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</si>
  <si>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</si>
  <si>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</si>
  <si>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</si>
  <si>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</si>
  <si>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</si>
  <si>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</si>
  <si>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</si>
  <si>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</si>
  <si>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</si>
  <si>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</si>
  <si>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</si>
  <si>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</si>
  <si>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</si>
  <si>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</si>
  <si>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</si>
  <si>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</si>
  <si>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</si>
  <si>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</si>
  <si>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</si>
  <si>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</si>
  <si>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</si>
  <si>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</si>
  <si>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</si>
  <si>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</si>
  <si>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</si>
  <si>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</si>
  <si>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</si>
  <si>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</si>
  <si>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</si>
  <si>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</si>
  <si>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</si>
  <si>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</si>
  <si>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</si>
  <si>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</si>
  <si>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</si>
  <si>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</si>
  <si>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</si>
  <si>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</si>
  <si>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</si>
  <si>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</si>
  <si>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</si>
  <si>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</si>
  <si>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</si>
  <si>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</si>
  <si>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</si>
  <si>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</si>
  <si>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</si>
  <si>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</si>
  <si>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</si>
  <si>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</si>
  <si>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</si>
  <si>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</si>
  <si>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</si>
  <si>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</si>
  <si>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</si>
  <si>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</si>
  <si>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</si>
  <si>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</si>
  <si>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</si>
  <si>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</si>
  <si>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</si>
  <si>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</si>
  <si>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</si>
  <si>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</si>
  <si>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</si>
  <si>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</si>
  <si>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</si>
  <si>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</si>
  <si>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</si>
  <si>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</si>
  <si>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</si>
  <si>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</si>
  <si>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</si>
  <si>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</si>
  <si>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</si>
  <si>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</si>
  <si>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</si>
  <si>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</si>
  <si>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</si>
  <si>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</si>
  <si>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</si>
  <si>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</si>
  <si>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</si>
  <si>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</si>
  <si>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</si>
  <si>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</si>
  <si>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</si>
  <si>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</si>
  <si>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</si>
  <si>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</si>
  <si>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</si>
  <si>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</si>
  <si>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</si>
  <si>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</si>
  <si>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</si>
  <si>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</si>
  <si>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</si>
  <si>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</si>
  <si>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</si>
  <si>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</si>
  <si>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</si>
  <si>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</si>
  <si>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</si>
  <si>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</si>
  <si>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</si>
  <si>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</si>
  <si>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</si>
  <si>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</si>
  <si>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</si>
  <si>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</si>
  <si>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</si>
  <si>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</si>
  <si>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</si>
  <si>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</si>
  <si>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</si>
  <si>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</si>
  <si>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</si>
  <si>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</si>
  <si>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</si>
  <si>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</si>
  <si>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</si>
  <si>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</si>
  <si>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</si>
  <si>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</si>
  <si>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</si>
  <si>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</si>
  <si>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</si>
  <si>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</si>
  <si>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</si>
  <si>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</si>
  <si>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</si>
  <si>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</si>
  <si>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</si>
  <si>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</si>
  <si>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</si>
  <si>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</si>
  <si>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</si>
  <si>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</si>
  <si>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</si>
  <si>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</si>
  <si>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</si>
  <si>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</si>
  <si>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</si>
  <si>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</si>
  <si>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</si>
  <si>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</si>
  <si>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</si>
  <si>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</si>
  <si>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</si>
  <si>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</si>
  <si>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</si>
  <si>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</si>
  <si>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</si>
  <si>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</si>
  <si>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</si>
  <si>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</si>
  <si>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</si>
  <si>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</si>
  <si>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</si>
  <si>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</si>
  <si>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</si>
  <si>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</si>
  <si>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</si>
  <si>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</si>
  <si>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</si>
  <si>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</si>
  <si>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</si>
  <si>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</si>
  <si>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</si>
  <si>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</si>
  <si>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</si>
  <si>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</si>
  <si>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</si>
  <si>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</si>
  <si>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</si>
  <si>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</si>
  <si>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</si>
  <si>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</si>
  <si>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</si>
  <si>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</si>
  <si>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</si>
  <si>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</si>
  <si>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</si>
  <si>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</si>
  <si>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</si>
  <si>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</si>
  <si>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</si>
  <si>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</si>
  <si>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</si>
  <si>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</si>
  <si>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</si>
  <si>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</si>
  <si>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</si>
  <si>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</si>
  <si>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</si>
  <si>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</si>
  <si>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</si>
  <si>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</si>
  <si>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</si>
  <si>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</si>
  <si>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</si>
  <si>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</si>
  <si>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</si>
  <si>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</si>
  <si>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</si>
  <si>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</si>
  <si>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</si>
  <si>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</si>
  <si>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</si>
  <si>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</si>
  <si>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</si>
  <si>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</si>
  <si>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</si>
  <si>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</si>
  <si>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</si>
  <si>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</si>
  <si>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</si>
  <si>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</si>
  <si>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</si>
  <si>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</si>
  <si>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</si>
  <si>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</si>
  <si>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</si>
  <si>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</si>
  <si>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</si>
  <si>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</si>
  <si>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</si>
  <si>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</si>
  <si>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</si>
  <si>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</si>
  <si>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</si>
  <si>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</si>
  <si>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</si>
  <si>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</si>
  <si>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</si>
  <si>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</si>
  <si>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</si>
  <si>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</si>
  <si>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</si>
  <si>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</si>
  <si>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</si>
  <si>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</si>
  <si>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</si>
  <si>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</si>
  <si>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</si>
  <si>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</si>
  <si>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</si>
  <si>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</si>
  <si>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</si>
  <si>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</si>
  <si>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</si>
  <si>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</si>
  <si>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</si>
  <si>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</si>
  <si>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</si>
  <si>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</si>
  <si>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</si>
  <si>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</si>
  <si>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</si>
  <si>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</si>
  <si>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</si>
  <si>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</si>
  <si>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</si>
  <si>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</si>
  <si>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</si>
  <si>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</si>
  <si>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</si>
  <si>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</si>
  <si>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</si>
  <si>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</si>
  <si>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</si>
  <si>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</si>
  <si>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</si>
  <si>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</si>
  <si>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</si>
  <si>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</si>
  <si>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</si>
  <si>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</si>
  <si>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</si>
  <si>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</si>
  <si>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</si>
  <si>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</si>
  <si>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</si>
  <si>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</si>
  <si>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</si>
  <si>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</si>
  <si>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</si>
  <si>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</si>
  <si>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</si>
  <si>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</si>
  <si>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</si>
  <si>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</si>
  <si>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</si>
  <si>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</si>
  <si>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</si>
  <si>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</si>
  <si>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</si>
  <si>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</si>
  <si>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</si>
  <si>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</si>
  <si>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</si>
  <si>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</si>
  <si>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</si>
  <si>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</si>
  <si>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</si>
  <si>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</si>
  <si>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</si>
  <si>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</si>
  <si>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</si>
  <si>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</si>
  <si>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</si>
  <si>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</si>
  <si>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</si>
  <si>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</si>
  <si>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</si>
  <si>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</si>
  <si>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</si>
  <si>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</si>
  <si>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</si>
  <si>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</si>
  <si>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</si>
  <si>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</si>
  <si>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</si>
  <si>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</si>
  <si>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</si>
  <si>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</si>
  <si>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</si>
  <si>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</si>
  <si>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</si>
  <si>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</si>
  <si>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</si>
  <si>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</si>
  <si>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</si>
  <si>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</si>
  <si>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</si>
  <si>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</si>
  <si>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</si>
  <si>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</si>
  <si>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</si>
  <si>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</si>
  <si>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</si>
  <si>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</si>
  <si>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</si>
  <si>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</si>
  <si>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</si>
  <si>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</si>
  <si>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</si>
  <si>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</si>
  <si>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</si>
  <si>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</si>
  <si>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</si>
  <si>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</si>
  <si>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</si>
  <si>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</si>
  <si>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</si>
  <si>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</si>
  <si>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</si>
  <si>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</si>
  <si>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</si>
  <si>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</si>
  <si>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</si>
  <si>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</si>
  <si>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</si>
  <si>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</si>
  <si>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</si>
  <si>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</si>
  <si>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</si>
  <si>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</si>
  <si>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</si>
  <si>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</si>
  <si>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</si>
  <si>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</si>
  <si>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</si>
  <si>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</si>
  <si>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</si>
  <si>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</si>
  <si>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</si>
  <si>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</si>
  <si>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</si>
  <si>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</si>
  <si>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</si>
  <si>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</si>
  <si>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</si>
  <si>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</si>
  <si>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</si>
  <si>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</si>
  <si>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</si>
  <si>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</si>
  <si>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</si>
  <si>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</si>
  <si>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</si>
  <si>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</si>
  <si>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</si>
  <si>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</si>
  <si>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</si>
  <si>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</si>
  <si>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</si>
  <si>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</si>
  <si>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</si>
  <si>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</si>
  <si>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</si>
  <si>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</si>
  <si>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</si>
  <si>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</si>
  <si>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</si>
  <si>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</si>
  <si>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</si>
  <si>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</si>
  <si>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</si>
  <si>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</si>
  <si>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</si>
  <si>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</si>
  <si>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</si>
  <si>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</si>
  <si>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</si>
  <si>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</si>
  <si>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</si>
  <si>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</si>
  <si>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</si>
  <si>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</si>
  <si>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</si>
  <si>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</si>
  <si>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</si>
  <si>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</si>
  <si>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</si>
  <si>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</si>
  <si>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</si>
  <si>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</si>
  <si>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</si>
  <si>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</si>
  <si>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</si>
  <si>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</si>
  <si>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</si>
  <si>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</si>
  <si>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</si>
  <si>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</si>
  <si>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</si>
  <si>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</si>
  <si>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</si>
  <si>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</si>
  <si>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</si>
  <si>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</si>
  <si>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</si>
  <si>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</si>
  <si>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</si>
  <si>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</si>
  <si>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</si>
  <si>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</si>
  <si>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</si>
  <si>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</si>
  <si>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</si>
  <si>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</si>
  <si>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</si>
  <si>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</si>
  <si>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</si>
  <si>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</si>
  <si>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</si>
  <si>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</si>
  <si>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</si>
  <si>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</si>
  <si>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</si>
  <si>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</si>
  <si>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</si>
  <si>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</si>
  <si>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</si>
  <si>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</si>
  <si>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</si>
  <si>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</si>
  <si>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</si>
  <si>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</si>
  <si>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</si>
  <si>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</si>
  <si>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</si>
  <si>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</si>
  <si>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</si>
  <si>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</si>
  <si>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</si>
  <si>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</si>
  <si>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</si>
  <si>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</si>
  <si>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</si>
  <si>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</si>
  <si>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</si>
  <si>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</si>
  <si>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</si>
  <si>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</si>
  <si>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</si>
  <si>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</si>
  <si>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</si>
  <si>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</si>
  <si>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</si>
  <si>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</si>
  <si>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</si>
  <si>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</si>
  <si>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</si>
  <si>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</si>
  <si>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</si>
  <si>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</si>
  <si>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</si>
  <si>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</si>
  <si>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</si>
  <si>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</si>
  <si>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</si>
  <si>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</si>
  <si>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</si>
  <si>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</si>
  <si>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</si>
  <si>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</si>
  <si>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</si>
  <si>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</si>
  <si>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</si>
  <si>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</si>
  <si>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</si>
  <si>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</si>
  <si>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</si>
  <si>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</si>
  <si>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</si>
  <si>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</si>
  <si>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</si>
  <si>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</si>
  <si>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</si>
  <si>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</si>
  <si>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</si>
  <si>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</si>
  <si>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</si>
  <si>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</si>
  <si>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</si>
  <si>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</si>
  <si>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</si>
  <si>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</si>
  <si>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</si>
  <si>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</si>
  <si>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</si>
  <si>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</si>
  <si>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</si>
  <si>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</si>
  <si>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</si>
  <si>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</si>
  <si>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</si>
  <si>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</si>
  <si>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</si>
  <si>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</si>
  <si>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</si>
  <si>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</si>
  <si>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</si>
  <si>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</si>
  <si>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</si>
  <si>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</si>
  <si>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</si>
  <si>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</si>
  <si>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</si>
  <si>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</si>
  <si>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</si>
  <si>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</si>
  <si>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</si>
  <si>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</si>
  <si>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</si>
  <si>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</si>
  <si>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</si>
  <si>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</si>
  <si>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</si>
  <si>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</si>
  <si>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</si>
  <si>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</si>
  <si>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</si>
  <si>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</si>
  <si>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</si>
  <si>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</si>
  <si>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</si>
  <si>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</si>
  <si>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</si>
  <si>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</si>
  <si>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</si>
  <si>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</si>
  <si>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</si>
  <si>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</si>
  <si>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</si>
  <si>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</si>
  <si>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</si>
  <si>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</si>
  <si>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</si>
  <si>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</si>
  <si>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</si>
  <si>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</si>
  <si>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</si>
  <si>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</si>
  <si>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</si>
  <si>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</si>
  <si>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</si>
  <si>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</si>
  <si>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</si>
  <si>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</si>
  <si>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</si>
  <si>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</si>
  <si>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</si>
  <si>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</si>
  <si>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</si>
  <si>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</si>
  <si>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</si>
  <si>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</si>
  <si>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</si>
  <si>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</si>
  <si>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</si>
  <si>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</si>
  <si>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</si>
  <si>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</si>
  <si>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</si>
  <si>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</si>
  <si>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</si>
  <si>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</si>
  <si>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</si>
  <si>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</si>
  <si>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</si>
  <si>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</si>
  <si>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</si>
  <si>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</si>
  <si>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</si>
  <si>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</si>
  <si>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</si>
  <si>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</si>
  <si>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</si>
  <si>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</si>
  <si>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</si>
  <si>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</si>
  <si>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</si>
  <si>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</si>
  <si>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</si>
  <si>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</si>
  <si>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</si>
  <si>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</si>
  <si>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</si>
  <si>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</si>
  <si>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</si>
  <si>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</si>
  <si>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</si>
  <si>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</si>
  <si>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</si>
  <si>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</si>
  <si>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</si>
  <si>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</si>
  <si>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</si>
  <si>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</si>
  <si>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</si>
  <si>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</si>
  <si>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</si>
  <si>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</si>
  <si>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</si>
  <si>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</si>
  <si>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</si>
  <si>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</si>
  <si>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</si>
  <si>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</si>
  <si>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</si>
  <si>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</si>
  <si>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</si>
  <si>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</si>
  <si>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</si>
  <si>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</si>
  <si>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</si>
  <si>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</si>
  <si>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</si>
  <si>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</si>
  <si>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</si>
  <si>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</si>
  <si>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</si>
  <si>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</si>
  <si>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</si>
  <si>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</si>
  <si>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</si>
  <si>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</si>
  <si>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</si>
  <si>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</si>
  <si>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</si>
  <si>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</si>
  <si>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</si>
  <si>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</si>
  <si>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</si>
  <si>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</si>
  <si>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</si>
  <si>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</si>
  <si>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</si>
  <si>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</si>
  <si>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</si>
  <si>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</si>
  <si>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</si>
  <si>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</si>
  <si>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</si>
  <si>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</si>
  <si>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</si>
  <si>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</si>
  <si>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</si>
  <si>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</si>
  <si>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</si>
  <si>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</si>
  <si>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</si>
  <si>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</si>
  <si>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</si>
  <si>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</si>
  <si>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</si>
  <si>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</si>
  <si>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</si>
  <si>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</si>
  <si>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</si>
  <si>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</si>
  <si>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</si>
  <si>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</si>
  <si>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</si>
  <si>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</si>
  <si>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</si>
  <si>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</si>
  <si>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</si>
  <si>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</si>
  <si>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</si>
  <si>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</si>
  <si>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</si>
  <si>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</si>
  <si>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</si>
  <si>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</si>
  <si>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</si>
  <si>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</si>
  <si>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</si>
  <si>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</si>
  <si>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</si>
  <si>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</si>
  <si>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</si>
  <si>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</si>
  <si>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</si>
  <si>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</si>
  <si>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</si>
  <si>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</si>
  <si>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</si>
  <si>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</si>
  <si>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</si>
  <si>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</si>
  <si>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</si>
  <si>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</si>
  <si>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</si>
  <si>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</si>
  <si>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</si>
  <si>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</si>
  <si>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</si>
  <si>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</si>
  <si>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</si>
  <si>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</si>
  <si>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</si>
  <si>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</si>
  <si>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</si>
  <si>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</si>
  <si>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</si>
  <si>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</si>
  <si>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</si>
  <si>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</si>
  <si>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</si>
  <si>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</si>
  <si>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</si>
  <si>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</si>
  <si>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</si>
  <si>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</si>
  <si>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</si>
  <si>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</si>
  <si>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</si>
  <si>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</si>
  <si>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</si>
  <si>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</si>
  <si>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</si>
  <si>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</si>
  <si>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</si>
  <si>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</si>
  <si>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</si>
  <si>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</si>
  <si>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</si>
  <si>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</si>
  <si>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</si>
  <si>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</si>
  <si>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</si>
  <si>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</si>
  <si>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</si>
  <si>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</si>
  <si>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</si>
  <si>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</si>
  <si>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</si>
  <si>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</si>
  <si>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</si>
  <si>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</si>
  <si>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</si>
  <si>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</si>
  <si>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</si>
  <si>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</si>
  <si>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</si>
  <si>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</si>
  <si>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</si>
  <si>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</si>
  <si>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</si>
  <si>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</si>
  <si>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</si>
  <si>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</si>
  <si>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</si>
  <si>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</si>
  <si>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</si>
  <si>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</si>
  <si>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</si>
  <si>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</si>
  <si>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</si>
  <si>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</si>
  <si>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</si>
  <si>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</si>
  <si>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</si>
  <si>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</si>
  <si>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</si>
  <si>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</si>
  <si>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</si>
  <si>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</si>
  <si>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</si>
  <si>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</si>
  <si>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</si>
  <si>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</si>
  <si>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</si>
  <si>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</si>
  <si>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</si>
  <si>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</si>
  <si>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</si>
  <si>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</si>
  <si>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</si>
  <si>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</si>
  <si>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</si>
  <si>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</si>
  <si>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</si>
  <si>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</si>
  <si>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</si>
  <si>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</si>
  <si>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</si>
  <si>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</si>
  <si>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</si>
  <si>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</si>
  <si>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</si>
  <si>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</si>
  <si>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</si>
  <si>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</si>
  <si>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</si>
  <si>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</si>
  <si>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</si>
  <si>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</si>
  <si>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</si>
  <si>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</si>
  <si>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</si>
  <si>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</si>
  <si>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</si>
  <si>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</si>
  <si>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</si>
  <si>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</si>
  <si>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</si>
  <si>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</si>
  <si>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</si>
  <si>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</si>
  <si>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</si>
  <si>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</si>
  <si>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</si>
  <si>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</si>
  <si>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</si>
  <si>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</si>
  <si>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</si>
  <si>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</si>
  <si>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</si>
  <si>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</si>
  <si>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</si>
  <si>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</si>
  <si>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</si>
  <si>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</si>
  <si>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</si>
  <si>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</si>
  <si>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</si>
  <si>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</si>
  <si>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</si>
  <si>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</si>
  <si>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</si>
  <si>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</si>
  <si>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</si>
  <si>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</si>
  <si>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</si>
  <si>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</si>
  <si>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</si>
  <si>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</si>
  <si>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</si>
  <si>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</si>
  <si>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</si>
  <si>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</si>
  <si>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</si>
  <si>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</si>
  <si>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</si>
  <si>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</si>
  <si>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</si>
  <si>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</si>
  <si>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</si>
  <si>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</si>
  <si>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</si>
  <si>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</si>
  <si>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</si>
  <si>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</si>
  <si>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</si>
  <si>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</si>
  <si>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</si>
  <si>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</si>
  <si>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</si>
  <si>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</si>
  <si>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</si>
  <si>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</si>
  <si>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</si>
  <si>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</si>
  <si>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</si>
  <si>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</si>
  <si>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</si>
  <si>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</si>
  <si>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</si>
  <si>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</si>
  <si>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</si>
  <si>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</si>
  <si>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</si>
  <si>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</si>
  <si>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</si>
  <si>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</si>
  <si>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</si>
  <si>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</si>
  <si>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</si>
  <si>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</si>
  <si>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</si>
  <si>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</si>
  <si>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</si>
  <si>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</si>
  <si>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</si>
  <si>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</si>
  <si>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</si>
  <si>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</si>
  <si>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</si>
  <si>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</si>
  <si>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</si>
  <si>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</si>
  <si>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</si>
  <si>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</si>
  <si>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</si>
  <si>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</si>
  <si>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</si>
  <si>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</si>
  <si>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</si>
  <si>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</si>
  <si>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</si>
  <si>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</si>
  <si>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</si>
  <si>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</si>
  <si>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</si>
  <si>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</si>
  <si>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</si>
  <si>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</si>
  <si>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</si>
  <si>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</si>
  <si>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</si>
  <si>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</si>
  <si>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</si>
  <si>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</si>
  <si>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</si>
  <si>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</si>
  <si>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</si>
  <si>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</si>
  <si>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</si>
  <si>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</si>
  <si>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</si>
  <si>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</si>
  <si>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</si>
  <si>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</si>
  <si>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</si>
  <si>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</si>
  <si>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</si>
  <si>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</si>
  <si>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</si>
  <si>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</si>
  <si>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</si>
  <si>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</si>
  <si>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</si>
  <si>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</si>
  <si>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</si>
  <si>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</si>
  <si>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</si>
  <si>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</si>
  <si>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</si>
  <si>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</si>
  <si>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</si>
  <si>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</si>
  <si>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</si>
  <si>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</si>
  <si>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</si>
  <si>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</si>
  <si>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</si>
  <si>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</si>
  <si>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</si>
  <si>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</si>
  <si>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</si>
  <si>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</si>
  <si>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</si>
  <si>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</si>
  <si>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</si>
  <si>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</si>
  <si>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</si>
  <si>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</si>
  <si>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</si>
  <si>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</si>
  <si>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</si>
  <si>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</si>
  <si>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</si>
  <si>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</si>
  <si>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</si>
  <si>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</si>
  <si>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</si>
  <si>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</si>
  <si>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</si>
  <si>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</si>
  <si>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</si>
  <si>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</si>
  <si>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</si>
  <si>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</si>
  <si>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</si>
  <si>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</si>
  <si>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</si>
  <si>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</si>
  <si>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</si>
  <si>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</si>
  <si>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</si>
  <si>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</si>
  <si>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</si>
  <si>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</si>
  <si>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</si>
  <si>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</si>
  <si>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</si>
  <si>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</si>
  <si>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</si>
  <si>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</si>
  <si>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</si>
  <si>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</si>
  <si>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</si>
  <si>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</si>
  <si>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</si>
  <si>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</si>
  <si>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</si>
  <si>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</si>
  <si>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</si>
  <si>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</si>
  <si>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</si>
  <si>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</si>
  <si>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</si>
  <si>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</si>
  <si>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</si>
  <si>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</si>
  <si>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</si>
  <si>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</si>
  <si>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</si>
  <si>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</si>
  <si>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</si>
  <si>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</si>
  <si>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</si>
  <si>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</si>
  <si>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</si>
  <si>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</si>
  <si>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</si>
  <si>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</si>
  <si>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</si>
  <si>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</si>
  <si>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</si>
  <si>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</si>
  <si>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</si>
  <si>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</si>
  <si>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</si>
  <si>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</si>
  <si>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</si>
  <si>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</si>
  <si>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</si>
  <si>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</si>
  <si>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</si>
  <si>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</si>
  <si>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</si>
  <si>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</si>
  <si>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</si>
  <si>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</si>
  <si>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</si>
  <si>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</si>
  <si>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</si>
  <si>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</si>
  <si>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</si>
  <si>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</si>
  <si>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</si>
  <si>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</si>
  <si>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</si>
  <si>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</si>
  <si>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</si>
  <si>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</si>
  <si>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</si>
  <si>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</si>
  <si>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</si>
  <si>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</si>
  <si>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</si>
  <si>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</si>
  <si>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</si>
  <si>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</si>
  <si>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</si>
  <si>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</si>
  <si>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</si>
  <si>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</si>
  <si>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</si>
  <si>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</si>
  <si>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</si>
  <si>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</si>
  <si>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</si>
  <si>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</si>
  <si>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</si>
  <si>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</si>
  <si>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</si>
  <si>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</si>
  <si>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</si>
  <si>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</si>
  <si>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</si>
  <si>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</si>
  <si>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</si>
  <si>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</si>
  <si>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</si>
  <si>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</si>
  <si>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</si>
  <si>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</si>
  <si>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</si>
  <si>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</si>
  <si>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</si>
  <si>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</si>
  <si>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</si>
  <si>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</si>
  <si>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</si>
  <si>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</si>
  <si>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</si>
  <si>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</si>
  <si>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</si>
  <si>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</si>
  <si>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</si>
  <si>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</si>
  <si>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</si>
  <si>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</si>
  <si>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</si>
  <si>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</si>
  <si>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</si>
  <si>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</si>
  <si>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</si>
  <si>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</si>
  <si>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</si>
  <si>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</si>
  <si>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</si>
  <si>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</si>
  <si>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</si>
  <si>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</si>
  <si>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</si>
  <si>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</si>
  <si>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</si>
  <si>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</si>
  <si>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</si>
  <si>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</si>
  <si>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</si>
  <si>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</si>
  <si>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</si>
  <si>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</si>
  <si>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</si>
  <si>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</si>
  <si>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</si>
  <si>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</si>
  <si>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</si>
  <si>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</si>
  <si>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</si>
  <si>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</si>
  <si>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</si>
  <si>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</si>
  <si>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</si>
  <si>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</si>
  <si>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</si>
  <si>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</si>
  <si>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</si>
  <si>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</si>
  <si>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</si>
  <si>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</si>
  <si>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</si>
  <si>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</si>
  <si>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</si>
  <si>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</si>
  <si>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</si>
  <si>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</si>
  <si>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</si>
  <si>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</si>
  <si>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</si>
  <si>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</si>
  <si>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</si>
  <si>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</si>
  <si>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</si>
  <si>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</si>
  <si>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</si>
  <si>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</si>
  <si>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</si>
  <si>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</si>
  <si>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</si>
  <si>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</si>
  <si>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</si>
  <si>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</si>
  <si>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</si>
  <si>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</si>
  <si>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</si>
  <si>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</si>
  <si>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</si>
  <si>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</si>
  <si>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</si>
  <si>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</si>
  <si>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</si>
  <si>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</si>
  <si>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</si>
  <si>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</si>
  <si>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</si>
  <si>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</si>
  <si>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</si>
  <si>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</si>
  <si>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</si>
  <si>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</si>
  <si>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</si>
  <si>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</si>
  <si>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</si>
  <si>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</si>
  <si>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</si>
  <si>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</si>
  <si>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</si>
  <si>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</si>
  <si>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</si>
  <si>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</si>
  <si>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</si>
  <si>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</si>
  <si>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</si>
  <si>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</si>
  <si>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</si>
  <si>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</si>
  <si>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</si>
  <si>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</si>
  <si>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</si>
  <si>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</si>
  <si>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</si>
  <si>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</si>
  <si>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</si>
  <si>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</si>
  <si>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</si>
  <si>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</si>
  <si>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</si>
  <si>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</si>
  <si>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</si>
  <si>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</si>
  <si>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</si>
  <si>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</si>
  <si>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</si>
  <si>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</si>
  <si>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</si>
  <si>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</si>
  <si>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</si>
  <si>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</si>
  <si>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</si>
  <si>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</si>
  <si>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</si>
  <si>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</si>
  <si>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</si>
  <si>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</si>
  <si>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</si>
  <si>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</si>
  <si>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</si>
  <si>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</si>
  <si>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</si>
  <si>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</si>
  <si>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</si>
  <si>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</si>
  <si>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</si>
  <si>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</si>
  <si>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</si>
  <si>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</si>
  <si>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</si>
  <si>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</si>
  <si>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</si>
  <si>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</si>
  <si>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</si>
  <si>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</si>
  <si>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</si>
  <si>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</si>
  <si>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</si>
  <si>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</si>
  <si>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</si>
  <si>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</si>
  <si>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</si>
  <si>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</si>
  <si>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</si>
  <si>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</si>
  <si>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</si>
  <si>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</si>
  <si>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</si>
  <si>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</si>
  <si>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</si>
  <si>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</si>
  <si>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</si>
  <si>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</si>
  <si>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</si>
  <si>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</si>
  <si>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</si>
  <si>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</si>
  <si>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</si>
  <si>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</si>
  <si>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</si>
  <si>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</si>
  <si>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</si>
  <si>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</si>
  <si>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</si>
  <si>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</si>
  <si>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</si>
  <si>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</si>
  <si>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</si>
  <si>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</si>
  <si>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</si>
  <si>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</si>
  <si>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</si>
  <si>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</si>
  <si>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</si>
  <si>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</si>
  <si>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</si>
  <si>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</si>
  <si>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</si>
  <si>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</si>
  <si>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</si>
  <si>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</si>
  <si>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</si>
  <si>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</si>
  <si>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</si>
  <si>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</si>
  <si>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</si>
  <si>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</si>
  <si>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</si>
  <si>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</si>
  <si>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</si>
  <si>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</si>
  <si>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</si>
  <si>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</si>
  <si>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</si>
  <si>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</si>
  <si>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</si>
  <si>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</si>
  <si>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</si>
  <si>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</si>
  <si>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</si>
  <si>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</si>
  <si>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</si>
  <si>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</si>
  <si>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</si>
  <si>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</si>
  <si>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</si>
  <si>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</si>
  <si>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</si>
  <si>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</si>
  <si>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</si>
  <si>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</si>
  <si>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</si>
  <si>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</si>
  <si>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</si>
  <si>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</si>
  <si>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</si>
  <si>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</si>
  <si>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</si>
  <si>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</si>
  <si>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</si>
  <si>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</si>
  <si>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</si>
  <si>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</si>
  <si>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</si>
  <si>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</si>
  <si>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</si>
  <si>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</si>
  <si>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</si>
  <si>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</si>
  <si>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</si>
  <si>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</si>
  <si>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</si>
  <si>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</si>
  <si>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</si>
  <si>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</si>
  <si>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</si>
  <si>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</si>
  <si>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</si>
  <si>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</si>
  <si>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</si>
  <si>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</si>
  <si>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</si>
  <si>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</si>
  <si>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</si>
  <si>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</si>
  <si>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</si>
  <si>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</si>
  <si>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</si>
  <si>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</si>
  <si>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</si>
  <si>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</si>
  <si>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</si>
  <si>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</si>
  <si>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</si>
  <si>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</si>
  <si>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</si>
  <si>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</si>
  <si>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</si>
  <si>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</si>
  <si>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</si>
  <si>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</si>
  <si>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</si>
  <si>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</si>
  <si>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</si>
  <si>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</si>
  <si>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</si>
  <si>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</si>
  <si>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</si>
  <si>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</si>
  <si>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</si>
  <si>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</si>
  <si>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</si>
  <si>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</si>
  <si>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</si>
  <si>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</si>
  <si>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</si>
  <si>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</si>
  <si>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</si>
  <si>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</si>
  <si>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</si>
  <si>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</si>
  <si>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</si>
  <si>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</si>
  <si>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</si>
  <si>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</si>
  <si>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</si>
  <si>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</si>
  <si>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</si>
  <si>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</si>
  <si>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</si>
  <si>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</si>
  <si>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</si>
  <si>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</si>
  <si>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</si>
  <si>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</si>
  <si>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</si>
  <si>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</si>
  <si>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</si>
  <si>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</si>
  <si>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</si>
  <si>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</si>
  <si>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</si>
  <si>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</si>
  <si>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</si>
  <si>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</si>
  <si>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</si>
  <si>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</si>
  <si>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</si>
  <si>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</si>
  <si>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</si>
  <si>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</si>
  <si>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</si>
  <si>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</si>
  <si>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</si>
  <si>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</si>
  <si>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</si>
  <si>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</si>
  <si>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</si>
  <si>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</si>
  <si>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</si>
  <si>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</si>
  <si>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</si>
  <si>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</si>
  <si>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</si>
  <si>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</si>
  <si>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</si>
  <si>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</si>
  <si>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</si>
  <si>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</si>
  <si>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</si>
  <si>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</si>
  <si>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</si>
  <si>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</si>
  <si>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</si>
  <si>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</si>
  <si>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</si>
  <si>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</si>
  <si>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</si>
  <si>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</si>
  <si>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</si>
  <si>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</si>
  <si>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</si>
  <si>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</si>
  <si>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</si>
  <si>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</si>
  <si>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</si>
  <si>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</si>
  <si>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</si>
  <si>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</si>
  <si>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</si>
  <si>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</si>
  <si>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</si>
  <si>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</si>
  <si>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</si>
  <si>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</si>
  <si>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</si>
  <si>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</si>
  <si>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</si>
  <si>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</si>
  <si>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</si>
  <si>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</si>
  <si>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</si>
  <si>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</si>
  <si>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</si>
  <si>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</si>
  <si>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</si>
  <si>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</si>
  <si>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</si>
  <si>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</si>
  <si>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</si>
  <si>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</si>
  <si>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</si>
  <si>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</si>
  <si>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</si>
  <si>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</si>
  <si>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</si>
  <si>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</si>
  <si>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</si>
  <si>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</si>
  <si>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</si>
  <si>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</si>
  <si>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</si>
  <si>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</si>
  <si>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</si>
  <si>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</si>
  <si>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</si>
  <si>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</si>
  <si>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</si>
  <si>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</si>
  <si>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</si>
  <si>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</si>
  <si>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</si>
  <si>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</si>
  <si>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</si>
  <si>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</si>
  <si>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</si>
  <si>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</si>
  <si>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</si>
  <si>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</si>
  <si>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</si>
  <si>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</si>
  <si>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</si>
  <si>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</si>
  <si>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</si>
  <si>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</si>
  <si>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</si>
  <si>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</si>
  <si>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</si>
  <si>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</si>
  <si>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</si>
  <si>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</si>
  <si>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</si>
  <si>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</si>
  <si>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</si>
  <si>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</si>
  <si>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</si>
  <si>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</si>
  <si>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</si>
  <si>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</si>
  <si>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</si>
  <si>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</si>
  <si>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</si>
  <si>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</si>
  <si>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</si>
  <si>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</si>
  <si>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</si>
  <si>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</si>
  <si>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</si>
  <si>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</si>
  <si>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</si>
  <si>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</si>
  <si>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</si>
  <si>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</si>
  <si>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</si>
  <si>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</si>
  <si>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</si>
  <si>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</si>
  <si>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</si>
  <si>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</si>
  <si>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</si>
  <si>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</si>
  <si>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</si>
  <si>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</si>
  <si>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</si>
  <si>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</si>
  <si>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</si>
  <si>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</si>
  <si>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</si>
  <si>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</si>
  <si>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</si>
  <si>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</si>
  <si>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</si>
  <si>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</si>
  <si>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</si>
  <si>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</si>
  <si>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</si>
  <si>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</si>
  <si>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</si>
  <si>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</si>
  <si>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</si>
  <si>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</si>
  <si>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</si>
  <si>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</si>
  <si>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</si>
  <si>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</si>
  <si>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</si>
  <si>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</si>
  <si>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</si>
  <si>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</si>
  <si>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</si>
  <si>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</si>
  <si>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</si>
  <si>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</si>
  <si>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</si>
  <si>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</si>
  <si>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</si>
  <si>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</si>
  <si>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</si>
  <si>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</si>
  <si>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</si>
  <si>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</si>
  <si>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</si>
  <si>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</si>
  <si>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</si>
  <si>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</si>
  <si>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</si>
  <si>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</si>
  <si>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</si>
  <si>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</si>
  <si>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</si>
  <si>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</si>
  <si>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</si>
  <si>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</si>
  <si>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</si>
  <si>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</si>
  <si>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</si>
  <si>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</si>
  <si>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</si>
  <si>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</si>
  <si>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</si>
  <si>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</si>
  <si>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</si>
  <si>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</si>
  <si>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</si>
  <si>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</si>
  <si>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</si>
  <si>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</si>
  <si>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</si>
  <si>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</si>
  <si>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</si>
  <si>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</si>
  <si>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</si>
  <si>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</si>
  <si>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</si>
  <si>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</si>
  <si>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</si>
  <si>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</si>
  <si>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</si>
  <si>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</si>
  <si>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</si>
  <si>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</si>
  <si>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</si>
  <si>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</si>
  <si>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</si>
  <si>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</si>
  <si>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</si>
  <si>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</si>
  <si>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</si>
  <si>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</si>
  <si>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</si>
  <si>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</si>
  <si>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</si>
  <si>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</si>
  <si>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</si>
  <si>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</si>
  <si>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</si>
  <si>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</si>
  <si>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</si>
  <si>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</si>
  <si>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</si>
  <si>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</si>
  <si>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</si>
  <si>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</si>
  <si>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</si>
  <si>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</si>
  <si>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</si>
  <si>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</si>
  <si>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</si>
  <si>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</si>
  <si>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</si>
  <si>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</si>
  <si>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</si>
  <si>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</si>
  <si>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</si>
  <si>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</si>
  <si>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</si>
  <si>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</si>
  <si>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</si>
  <si>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</si>
  <si>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</si>
  <si>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</si>
  <si>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</si>
  <si>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</si>
  <si>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</si>
  <si>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</si>
  <si>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</si>
  <si>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</si>
  <si>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</si>
  <si>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</si>
  <si>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</si>
  <si>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</si>
  <si>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</si>
  <si>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</si>
  <si>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</si>
  <si>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</si>
  <si>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</si>
  <si>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</si>
  <si>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</si>
  <si>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</si>
  <si>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</si>
  <si>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</si>
  <si>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</si>
  <si>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</si>
  <si>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</si>
  <si>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</si>
  <si>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</si>
  <si>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</si>
  <si>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</si>
  <si>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</si>
  <si>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</si>
  <si>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</si>
  <si>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</si>
  <si>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</si>
  <si>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</si>
  <si>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</si>
  <si>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</si>
  <si>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</si>
  <si>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</si>
  <si>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</si>
  <si>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</si>
  <si>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</si>
  <si>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</si>
  <si>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</si>
  <si>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</si>
  <si>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</si>
  <si>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</si>
  <si>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</si>
  <si>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</si>
  <si>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</si>
  <si>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</si>
  <si>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</si>
  <si>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</si>
  <si>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</si>
  <si>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</si>
  <si>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</si>
  <si>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</si>
  <si>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</si>
  <si>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</si>
  <si>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</si>
  <si>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</si>
  <si>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</si>
  <si>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</si>
  <si>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</si>
  <si>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</si>
  <si>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</si>
  <si>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</si>
  <si>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</si>
  <si>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</si>
  <si>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</si>
  <si>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</si>
  <si>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</si>
  <si>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</si>
  <si>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</si>
  <si>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</si>
  <si>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</si>
  <si>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</si>
  <si>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</si>
  <si>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</si>
  <si>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</si>
  <si>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</si>
  <si>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</si>
  <si>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</si>
  <si>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</si>
  <si>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</si>
  <si>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</si>
  <si>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</si>
  <si>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</si>
  <si>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</si>
  <si>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</si>
  <si>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</si>
  <si>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</si>
  <si>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</si>
  <si>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</si>
  <si>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</si>
  <si>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</si>
  <si>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</si>
  <si>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</si>
  <si>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</si>
  <si>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</si>
  <si>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</si>
  <si>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</si>
  <si>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</si>
  <si>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</si>
  <si>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</si>
  <si>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</si>
  <si>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</si>
  <si>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</si>
  <si>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</si>
  <si>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</si>
  <si>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</si>
  <si>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</si>
  <si>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</si>
  <si>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</si>
  <si>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</si>
  <si>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</si>
  <si>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</si>
  <si>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</si>
  <si>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</si>
  <si>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</si>
  <si>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</si>
  <si>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</si>
  <si>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</si>
  <si>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</si>
  <si>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</si>
  <si>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</si>
  <si>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</si>
  <si>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</si>
  <si>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</si>
  <si>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</si>
  <si>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</si>
  <si>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</si>
  <si>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</si>
  <si>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</si>
  <si>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</si>
  <si>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</si>
  <si>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</si>
  <si>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</si>
  <si>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</si>
  <si>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</si>
  <si>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</si>
  <si>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</si>
  <si>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</si>
  <si>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</si>
  <si>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</si>
  <si>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</si>
  <si>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</si>
  <si>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</si>
  <si>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</si>
  <si>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</si>
  <si>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</si>
  <si>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</si>
  <si>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</si>
  <si>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</si>
  <si>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</si>
  <si>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</si>
  <si>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</si>
  <si>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</si>
  <si>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</si>
  <si>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</si>
  <si>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</si>
  <si>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</si>
  <si>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</si>
  <si>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</si>
  <si>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</si>
  <si>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</si>
  <si>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</si>
  <si>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</si>
  <si>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</si>
  <si>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</si>
  <si>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</si>
  <si>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</si>
  <si>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</si>
  <si>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</si>
  <si>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</si>
  <si>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</si>
  <si>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</si>
  <si>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</si>
  <si>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</si>
  <si>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</si>
  <si>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</si>
  <si>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</si>
  <si>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</si>
  <si>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</si>
  <si>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</si>
  <si>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</si>
  <si>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</si>
  <si>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</si>
  <si>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</si>
  <si>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</si>
  <si>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</si>
  <si>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</si>
  <si>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</si>
  <si>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</si>
  <si>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</si>
  <si>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</si>
  <si>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</si>
  <si>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</si>
  <si>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</si>
  <si>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</si>
  <si>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</si>
  <si>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</si>
  <si>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</si>
  <si>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</si>
  <si>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</si>
  <si>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</si>
  <si>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</si>
  <si>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</si>
  <si>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</si>
  <si>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</si>
  <si>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</si>
  <si>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</si>
  <si>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</si>
  <si>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</si>
  <si>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</si>
  <si>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</si>
  <si>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</si>
  <si>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</si>
  <si>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</si>
  <si>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</si>
  <si>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</si>
  <si>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</si>
  <si>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</si>
  <si>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</si>
  <si>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</si>
  <si>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</si>
  <si>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</si>
  <si>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</si>
  <si>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</si>
  <si>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</si>
  <si>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</si>
  <si>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</si>
  <si>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</si>
  <si>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</si>
  <si>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</si>
  <si>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</si>
  <si>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</si>
  <si>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</si>
  <si>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</si>
  <si>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</si>
  <si>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</si>
  <si>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</si>
  <si>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</si>
  <si>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</si>
  <si>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</si>
  <si>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</si>
  <si>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</si>
  <si>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</si>
  <si>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</si>
  <si>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</si>
  <si>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</si>
  <si>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</si>
  <si>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</si>
  <si>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</si>
  <si>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</si>
  <si>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</si>
  <si>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</si>
  <si>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</si>
  <si>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</si>
  <si>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</si>
  <si>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</si>
  <si>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</si>
  <si>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</si>
  <si>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</si>
  <si>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</si>
  <si>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</si>
  <si>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</si>
  <si>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</si>
  <si>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</si>
  <si>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</si>
  <si>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</si>
  <si>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</si>
  <si>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</si>
  <si>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</si>
  <si>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</si>
  <si>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</si>
  <si>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</si>
  <si>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</si>
  <si>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</si>
  <si>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</si>
  <si>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</si>
  <si>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</si>
  <si>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</si>
  <si>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</si>
  <si>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</si>
  <si>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</si>
  <si>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</si>
  <si>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</si>
  <si>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</si>
  <si>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</si>
  <si>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</si>
  <si>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</si>
  <si>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</si>
  <si>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</si>
  <si>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</si>
  <si>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</si>
  <si>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</si>
  <si>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</si>
  <si>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</si>
  <si>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</si>
  <si>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</si>
  <si>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</si>
  <si>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</si>
  <si>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</si>
  <si>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</si>
  <si>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</si>
  <si>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</si>
  <si>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</si>
  <si>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</si>
  <si>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</si>
  <si>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</si>
  <si>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</si>
  <si>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</si>
  <si>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</si>
  <si>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</si>
  <si>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</si>
  <si>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</si>
  <si>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</si>
  <si>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</si>
  <si>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</si>
  <si>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</si>
  <si>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</si>
  <si>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</si>
  <si>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</si>
  <si>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</si>
  <si>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</si>
  <si>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</si>
  <si>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</si>
  <si>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</si>
  <si>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</si>
  <si>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</si>
  <si>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</si>
  <si>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</si>
  <si>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</si>
  <si>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</si>
  <si>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</si>
  <si>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</si>
  <si>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</si>
  <si>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</si>
  <si>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</si>
  <si>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</si>
  <si>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</si>
  <si>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</si>
  <si>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</si>
  <si>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</si>
  <si>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</si>
  <si>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</si>
  <si>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</si>
  <si>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</si>
  <si>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</si>
  <si>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</si>
  <si>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</si>
  <si>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</si>
  <si>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</si>
  <si>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</si>
  <si>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</si>
  <si>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</si>
  <si>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</si>
  <si>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</si>
  <si>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</si>
  <si>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</si>
  <si>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</si>
  <si>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</si>
  <si>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</si>
  <si>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</si>
  <si>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</si>
  <si>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</si>
  <si>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</si>
  <si>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</si>
  <si>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</si>
  <si>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</si>
  <si>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</si>
  <si>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</si>
  <si>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</si>
  <si>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</si>
  <si>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</si>
  <si>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</si>
  <si>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</si>
  <si>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</si>
  <si>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</si>
  <si>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</si>
  <si>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</si>
  <si>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</si>
  <si>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</si>
  <si>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</si>
  <si>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</si>
  <si>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</si>
  <si>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</si>
  <si>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</si>
  <si>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</si>
  <si>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</si>
  <si>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</si>
  <si>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</si>
  <si>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</si>
  <si>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</si>
  <si>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</si>
  <si>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</si>
  <si>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</si>
  <si>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</si>
  <si>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</si>
  <si>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</si>
  <si>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</si>
  <si>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</si>
  <si>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</si>
  <si>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</si>
  <si>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</si>
  <si>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</si>
  <si>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</si>
  <si>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</si>
  <si>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</si>
  <si>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</si>
  <si>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</si>
  <si>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</si>
  <si>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</si>
  <si>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</si>
  <si>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</si>
  <si>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</si>
  <si>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</si>
  <si>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</si>
  <si>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</si>
  <si>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</si>
  <si>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</si>
  <si>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</si>
  <si>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</si>
  <si>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</si>
  <si>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</si>
  <si>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</si>
  <si>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</si>
  <si>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</si>
  <si>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</si>
  <si>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</si>
  <si>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</si>
  <si>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</si>
  <si>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</si>
  <si>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</si>
  <si>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</si>
  <si>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</si>
  <si>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</si>
  <si>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</si>
  <si>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</si>
  <si>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</si>
  <si>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</si>
  <si>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</si>
  <si>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</si>
  <si>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</si>
  <si>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</si>
  <si>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</si>
  <si>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</si>
  <si>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</si>
  <si>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</si>
  <si>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</si>
  <si>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</si>
  <si>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</si>
  <si>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</si>
  <si>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</si>
  <si>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</si>
  <si>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</si>
  <si>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</si>
  <si>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</si>
  <si>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</si>
  <si>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</si>
  <si>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</si>
  <si>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</si>
  <si>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</si>
  <si>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</si>
  <si>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</si>
  <si>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</si>
  <si>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</si>
  <si>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</si>
  <si>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</si>
  <si>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</si>
  <si>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</si>
  <si>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</si>
  <si>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</si>
  <si>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</si>
  <si>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</si>
  <si>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</si>
  <si>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</si>
  <si>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</si>
  <si>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</si>
  <si>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</si>
  <si>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</si>
  <si>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</si>
  <si>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</si>
  <si>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</si>
  <si>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</si>
  <si>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</si>
  <si>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</si>
  <si>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</si>
  <si>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</si>
  <si>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</si>
  <si>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</si>
  <si>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</si>
  <si>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</si>
  <si>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</si>
  <si>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</si>
  <si>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</si>
  <si>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</si>
  <si>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</si>
  <si>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</si>
  <si>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</si>
  <si>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</si>
  <si>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</si>
  <si>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</si>
  <si>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</si>
  <si>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</si>
  <si>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</si>
  <si>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</si>
  <si>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</si>
  <si>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</si>
  <si>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</si>
  <si>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</si>
  <si>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</si>
  <si>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</si>
  <si>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</si>
  <si>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</si>
  <si>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</si>
  <si>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</si>
  <si>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</si>
  <si>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</si>
  <si>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</si>
  <si>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</si>
  <si>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</si>
  <si>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</si>
  <si>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</si>
  <si>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</si>
  <si>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</si>
  <si>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</si>
  <si>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</si>
  <si>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</si>
  <si>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</si>
  <si>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</si>
  <si>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</si>
  <si>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</si>
  <si>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</si>
  <si>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</si>
  <si>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</si>
  <si>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</si>
  <si>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</si>
  <si>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</si>
  <si>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</si>
  <si>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</si>
  <si>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</si>
  <si>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</si>
  <si>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</si>
  <si>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</si>
  <si>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</si>
  <si>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</si>
  <si>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</si>
  <si>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</si>
  <si>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</si>
  <si>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</si>
  <si>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</si>
  <si>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</si>
  <si>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</si>
  <si>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</si>
  <si>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</si>
  <si>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</si>
  <si>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</si>
  <si>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</si>
  <si>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</si>
  <si>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</si>
  <si>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</si>
  <si>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</si>
  <si>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</si>
  <si>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</si>
  <si>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</si>
  <si>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</si>
  <si>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</si>
  <si>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</si>
  <si>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</si>
  <si>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</si>
  <si>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</si>
  <si>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</si>
  <si>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</si>
  <si>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</si>
  <si>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</si>
  <si>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</si>
  <si>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</si>
  <si>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</si>
  <si>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</si>
  <si>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</si>
  <si>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</si>
  <si>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</si>
  <si>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</si>
  <si>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</si>
  <si>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</si>
  <si>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</si>
  <si>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</si>
  <si>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</si>
  <si>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</si>
  <si>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</si>
  <si>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</si>
  <si>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</si>
  <si>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</si>
  <si>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</si>
  <si>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</si>
  <si>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</si>
  <si>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</si>
  <si>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</si>
  <si>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</si>
  <si>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</si>
  <si>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</si>
  <si>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</si>
  <si>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</si>
  <si>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</si>
  <si>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</si>
  <si>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</si>
  <si>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</si>
  <si>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</si>
  <si>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</si>
  <si>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</si>
  <si>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</si>
  <si>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</si>
  <si>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</si>
  <si>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</si>
  <si>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</si>
  <si>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</si>
  <si>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</si>
  <si>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</si>
  <si>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</si>
  <si>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</si>
  <si>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</si>
  <si>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</si>
  <si>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</si>
  <si>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</si>
  <si>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</si>
  <si>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</si>
  <si>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</si>
  <si>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</si>
  <si>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</si>
  <si>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</si>
  <si>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</si>
  <si>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</si>
  <si>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</si>
  <si>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</si>
  <si>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</si>
  <si>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</si>
  <si>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</si>
  <si>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</si>
  <si>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</si>
  <si>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</si>
  <si>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</si>
  <si>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</si>
  <si>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</si>
  <si>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</si>
  <si>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</si>
  <si>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</si>
  <si>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</si>
  <si>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</si>
  <si>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</si>
  <si>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</si>
  <si>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</si>
  <si>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</si>
  <si>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</si>
  <si>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</si>
  <si>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</si>
  <si>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</si>
  <si>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</si>
  <si>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</si>
  <si>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</si>
  <si>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</si>
  <si>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</si>
  <si>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</si>
  <si>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</si>
  <si>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</si>
  <si>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</si>
  <si>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</si>
  <si>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</si>
  <si>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</si>
  <si>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</si>
  <si>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</si>
  <si>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</si>
  <si>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</si>
  <si>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</si>
  <si>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</si>
  <si>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</si>
  <si>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</si>
  <si>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</si>
  <si>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</si>
  <si>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</si>
  <si>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</si>
  <si>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</si>
  <si>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</si>
  <si>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</si>
  <si>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</si>
  <si>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</si>
  <si>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</si>
  <si>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</si>
  <si>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</si>
  <si>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</si>
  <si>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</si>
  <si>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</si>
  <si>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</si>
  <si>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</si>
  <si>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</si>
  <si>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</si>
  <si>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</si>
  <si>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</si>
  <si>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</si>
  <si>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</si>
  <si>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</si>
  <si>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</si>
  <si>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</si>
  <si>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</si>
  <si>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</si>
  <si>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</si>
  <si>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</si>
  <si>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</si>
  <si>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</si>
  <si>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</si>
  <si>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</si>
  <si>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</si>
  <si>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</si>
  <si>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</si>
  <si>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</si>
  <si>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</si>
  <si>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</si>
  <si>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</si>
  <si>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</si>
  <si>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</si>
  <si>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</si>
  <si>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</si>
  <si>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</si>
  <si>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</si>
  <si>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</si>
  <si>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</si>
  <si>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</si>
  <si>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</si>
  <si>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</si>
  <si>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</si>
  <si>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</si>
  <si>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</si>
  <si>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</si>
  <si>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</si>
  <si>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</si>
  <si>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</si>
  <si>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</si>
  <si>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</si>
  <si>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</si>
  <si>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</si>
  <si>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</si>
  <si>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</si>
  <si>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</si>
  <si>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</si>
  <si>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</si>
  <si>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</si>
  <si>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</si>
  <si>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</si>
  <si>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</si>
  <si>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</si>
  <si>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</si>
  <si>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</si>
  <si>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</si>
  <si>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</si>
  <si>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</si>
  <si>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</si>
  <si>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</si>
  <si>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</si>
  <si>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</si>
  <si>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</si>
  <si>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</si>
  <si>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</si>
  <si>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</si>
  <si>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</si>
  <si>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</si>
  <si>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</si>
  <si>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</si>
  <si>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</si>
  <si>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</si>
  <si>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</si>
  <si>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</si>
  <si>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</si>
  <si>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</si>
  <si>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</si>
  <si>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</si>
  <si>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</si>
  <si>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</si>
  <si>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</si>
  <si>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</si>
  <si>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</si>
  <si>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</si>
  <si>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</si>
  <si>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</si>
  <si>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</si>
  <si>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</si>
  <si>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</si>
  <si>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</si>
  <si>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</si>
  <si>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</si>
  <si>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</si>
  <si>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</si>
  <si>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</si>
  <si>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</si>
  <si>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</si>
  <si>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</si>
  <si>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</si>
  <si>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</si>
  <si>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</si>
  <si>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</si>
  <si>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</si>
  <si>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</si>
  <si>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</si>
  <si>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</si>
  <si>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</si>
  <si>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</si>
  <si>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</si>
  <si>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</si>
  <si>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</si>
  <si>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</si>
  <si>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</si>
  <si>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</si>
  <si>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</si>
  <si>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</si>
  <si>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</si>
  <si>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</si>
  <si>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</si>
  <si>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</si>
  <si>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</si>
  <si>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</si>
  <si>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</si>
  <si>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</si>
  <si>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</si>
  <si>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</si>
  <si>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</si>
  <si>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</si>
  <si>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</si>
  <si>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</si>
  <si>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</si>
  <si>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</si>
  <si>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</si>
  <si>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</si>
  <si>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</si>
  <si>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</si>
  <si>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</si>
  <si>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</si>
  <si>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</si>
  <si>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</si>
  <si>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</si>
  <si>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</si>
  <si>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</si>
  <si>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</si>
  <si>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</si>
  <si>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</si>
  <si>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</si>
  <si>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</si>
  <si>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</si>
  <si>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</si>
  <si>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</si>
  <si>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</si>
  <si>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</si>
  <si>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</si>
  <si>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</si>
  <si>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</si>
  <si>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</si>
  <si>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</si>
  <si>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</si>
  <si>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</si>
  <si>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</si>
  <si>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</si>
  <si>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</si>
  <si>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</si>
  <si>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</si>
  <si>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</si>
  <si>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</si>
  <si>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</si>
  <si>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</si>
  <si>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</si>
  <si>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</si>
  <si>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</si>
  <si>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</si>
  <si>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</si>
  <si>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</si>
  <si>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</si>
  <si>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</si>
  <si>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</si>
  <si>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</si>
  <si>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</si>
  <si>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</si>
  <si>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</si>
  <si>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</si>
  <si>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</si>
  <si>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</si>
  <si>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</si>
  <si>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</si>
  <si>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</si>
  <si>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</si>
  <si>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</si>
  <si>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</si>
  <si>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</si>
  <si>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</si>
  <si>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</si>
  <si>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</si>
  <si>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</si>
  <si>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</si>
  <si>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</si>
  <si>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</si>
  <si>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</si>
  <si>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</si>
  <si>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</si>
  <si>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</si>
  <si>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</si>
  <si>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</si>
  <si>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</si>
  <si>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</si>
  <si>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</si>
  <si>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</si>
  <si>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</si>
  <si>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</si>
  <si>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</si>
  <si>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</si>
  <si>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</si>
  <si>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</si>
  <si>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</si>
  <si>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</si>
  <si>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</si>
  <si>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</si>
  <si>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</si>
  <si>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</si>
  <si>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</si>
  <si>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</si>
  <si>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</si>
  <si>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</si>
  <si>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</si>
  <si>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</si>
  <si>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</si>
  <si>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</si>
  <si>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</si>
  <si>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</si>
  <si>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</si>
  <si>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</si>
  <si>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</si>
  <si>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</si>
  <si>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</si>
  <si>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</si>
  <si>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</si>
  <si>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</si>
  <si>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</si>
  <si>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</si>
  <si>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</si>
  <si>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</si>
  <si>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</si>
  <si>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</si>
  <si>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</si>
  <si>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</si>
  <si>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</si>
  <si>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</si>
  <si>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</si>
  <si>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</si>
  <si>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</si>
  <si>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</si>
  <si>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</si>
  <si>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</si>
  <si>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</si>
  <si>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</si>
  <si>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</si>
  <si>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</si>
  <si>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</si>
  <si>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</si>
  <si>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</si>
  <si>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</si>
  <si>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</si>
  <si>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</si>
  <si>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</si>
  <si>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</si>
  <si>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</si>
  <si>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</si>
  <si>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</si>
  <si>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</si>
  <si>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</si>
  <si>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</si>
  <si>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</si>
  <si>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</si>
  <si>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</si>
  <si>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</si>
  <si>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</si>
  <si>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</si>
  <si>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</si>
  <si>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</si>
  <si>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</si>
  <si>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</si>
  <si>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</si>
  <si>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</si>
  <si>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</si>
  <si>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</si>
  <si>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</si>
  <si>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</si>
  <si>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</si>
  <si>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</si>
  <si>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</si>
  <si>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</si>
  <si>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</si>
  <si>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</si>
  <si>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</si>
  <si>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</si>
  <si>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</si>
  <si>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</si>
  <si>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</si>
  <si>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</si>
  <si>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</si>
  <si>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</si>
  <si>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</si>
  <si>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</si>
  <si>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</si>
  <si>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</si>
  <si>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</si>
  <si>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</si>
  <si>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</si>
  <si>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</si>
  <si>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</si>
  <si>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</si>
  <si>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</si>
  <si>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</si>
  <si>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</si>
  <si>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</si>
  <si>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</si>
  <si>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</si>
  <si>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</si>
  <si>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</si>
  <si>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</si>
  <si>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</si>
  <si>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</si>
  <si>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</si>
  <si>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</si>
  <si>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</si>
  <si>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</si>
  <si>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</si>
  <si>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</si>
  <si>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</si>
  <si>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</si>
  <si>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</si>
  <si>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</si>
  <si>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</si>
  <si>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</si>
  <si>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</si>
  <si>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</si>
  <si>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</si>
  <si>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</si>
  <si>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</si>
  <si>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</si>
  <si>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</si>
  <si>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</si>
  <si>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</si>
  <si>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</si>
  <si>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</si>
  <si>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</si>
  <si>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</si>
  <si>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</si>
  <si>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</si>
  <si>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</si>
  <si>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</si>
  <si>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</si>
  <si>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</si>
  <si>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</si>
  <si>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</si>
  <si>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</si>
  <si>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</si>
  <si>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</si>
  <si>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</si>
  <si>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</si>
  <si>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</si>
  <si>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</si>
  <si>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</si>
  <si>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</si>
  <si>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</si>
  <si>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</si>
  <si>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</si>
  <si>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</si>
  <si>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</si>
  <si>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</si>
  <si>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</si>
  <si>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</si>
  <si>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</si>
  <si>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</si>
  <si>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</si>
  <si>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</si>
  <si>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</si>
  <si>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</si>
  <si>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</si>
  <si>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</si>
  <si>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</si>
  <si>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</si>
  <si>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</si>
  <si>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</si>
  <si>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</si>
  <si>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</si>
  <si>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</si>
  <si>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</si>
  <si>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</si>
  <si>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</si>
  <si>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</si>
  <si>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</si>
  <si>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</si>
  <si>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</si>
  <si>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</si>
  <si>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</si>
  <si>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</si>
  <si>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</si>
  <si>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</si>
  <si>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</si>
  <si>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</si>
  <si>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</si>
  <si>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</si>
  <si>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</si>
  <si>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</si>
  <si>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</si>
  <si>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</si>
  <si>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</si>
  <si>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</si>
  <si>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</si>
  <si>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</si>
  <si>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</si>
  <si>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</si>
  <si>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</si>
  <si>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</si>
  <si>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</si>
  <si>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</si>
  <si>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</si>
  <si>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</si>
  <si>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</si>
  <si>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</si>
  <si>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</si>
  <si>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</si>
  <si>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</si>
  <si>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</si>
  <si>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</si>
  <si>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</si>
  <si>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</si>
  <si>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</si>
  <si>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</si>
  <si>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</si>
  <si>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</si>
  <si>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</si>
  <si>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</si>
  <si>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</si>
  <si>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</si>
  <si>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</si>
  <si>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</si>
  <si>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</si>
  <si>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</si>
  <si>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</si>
  <si>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</si>
  <si>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</si>
  <si>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</si>
  <si>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</si>
  <si>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</si>
  <si>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</si>
  <si>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</si>
  <si>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</si>
  <si>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</si>
  <si>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</si>
  <si>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</si>
  <si>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</si>
  <si>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</si>
  <si>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</si>
  <si>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</si>
  <si>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</si>
  <si>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</si>
  <si>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</si>
  <si>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</si>
  <si>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</si>
  <si>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</si>
  <si>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</si>
  <si>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</si>
  <si>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</si>
  <si>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</si>
  <si>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</si>
  <si>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</si>
  <si>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</si>
  <si>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</si>
  <si>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</si>
  <si>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</si>
  <si>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</si>
  <si>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</si>
  <si>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</si>
  <si>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</si>
  <si>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</si>
  <si>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</si>
  <si>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</si>
  <si>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</si>
  <si>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</si>
  <si>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</si>
  <si>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</si>
  <si>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</si>
  <si>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</si>
  <si>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</si>
  <si>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</si>
  <si>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</si>
  <si>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</si>
  <si>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</si>
  <si>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</si>
  <si>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</si>
  <si>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</si>
  <si>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</si>
  <si>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</si>
  <si>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</si>
  <si>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</si>
  <si>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</si>
  <si>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</si>
  <si>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</si>
  <si>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</si>
  <si>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</si>
  <si>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</si>
  <si>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</si>
  <si>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</si>
  <si>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</si>
  <si>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</si>
  <si>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</si>
  <si>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</si>
  <si>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</si>
  <si>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</si>
  <si>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</si>
  <si>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</si>
  <si>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</si>
  <si>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</si>
  <si>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</si>
  <si>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</si>
  <si>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</si>
  <si>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</si>
  <si>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</si>
  <si>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</si>
  <si>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</si>
  <si>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</si>
  <si>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</si>
  <si>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</si>
  <si>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</si>
  <si>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</si>
  <si>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</si>
  <si>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</si>
  <si>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</si>
  <si>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</si>
  <si>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</si>
  <si>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</si>
  <si>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</si>
  <si>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</si>
  <si>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</si>
  <si>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</si>
  <si>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</si>
  <si>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</si>
  <si>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</si>
  <si>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</si>
  <si>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</si>
  <si>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</si>
  <si>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</si>
  <si>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</si>
  <si>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</si>
  <si>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</si>
  <si>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</si>
  <si>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</si>
  <si>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</si>
  <si>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</si>
  <si>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</si>
  <si>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</si>
  <si>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</si>
  <si>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</si>
  <si>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</si>
  <si>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</si>
  <si>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</si>
  <si>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</si>
  <si>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</si>
  <si>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</si>
  <si>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</si>
  <si>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</si>
  <si>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</si>
  <si>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</si>
  <si>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</si>
  <si>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</si>
  <si>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</si>
  <si>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</si>
  <si>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</si>
  <si>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</si>
  <si>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</si>
  <si>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</si>
  <si>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</si>
  <si>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</si>
  <si>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</si>
  <si>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</si>
  <si>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</si>
  <si>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</si>
  <si>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</si>
  <si>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</si>
  <si>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</si>
  <si>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</si>
  <si>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</si>
  <si>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</si>
  <si>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</si>
  <si>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</si>
  <si>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</si>
  <si>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</si>
  <si>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</si>
  <si>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</si>
  <si>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</si>
  <si>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</si>
  <si>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</si>
  <si>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</si>
  <si>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</si>
  <si>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</si>
  <si>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</si>
  <si>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</si>
  <si>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</si>
  <si>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</si>
  <si>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</si>
  <si>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</si>
  <si>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</si>
  <si>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</si>
  <si>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</si>
  <si>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</si>
  <si>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</si>
  <si>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</si>
  <si>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</si>
  <si>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</si>
  <si>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</si>
  <si>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</si>
  <si>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</si>
  <si>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</si>
  <si>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</si>
  <si>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</si>
  <si>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</si>
  <si>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</si>
  <si>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</si>
  <si>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</si>
  <si>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</si>
  <si>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</si>
  <si>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</si>
  <si>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</si>
  <si>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</si>
  <si>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</si>
  <si>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</si>
  <si>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</si>
  <si>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</si>
  <si>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</si>
  <si>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</si>
  <si>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</si>
  <si>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</si>
  <si>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</si>
  <si>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</si>
  <si>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</si>
  <si>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</si>
  <si>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</si>
  <si>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</si>
  <si>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</si>
  <si>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</si>
  <si>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</si>
  <si>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</si>
  <si>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</si>
  <si>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</si>
  <si>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</si>
  <si>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</si>
  <si>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</si>
  <si>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</si>
  <si>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</si>
  <si>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</si>
  <si>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</si>
  <si>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</si>
  <si>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</si>
  <si>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</si>
  <si>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</si>
  <si>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</si>
  <si>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</si>
  <si>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</si>
  <si>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</si>
  <si>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</si>
  <si>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</si>
  <si>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</si>
  <si>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</si>
  <si>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</si>
  <si>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</si>
  <si>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</si>
  <si>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</si>
  <si>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</si>
  <si>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</si>
  <si>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</si>
  <si>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</si>
  <si>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</si>
  <si>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</si>
  <si>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</si>
  <si>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</si>
  <si>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</si>
  <si>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</si>
  <si>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</si>
  <si>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</si>
  <si>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</si>
  <si>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</si>
  <si>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</si>
  <si>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</si>
  <si>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</si>
  <si>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</si>
  <si>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</si>
  <si>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</si>
  <si>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</si>
  <si>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</si>
  <si>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</si>
  <si>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</si>
  <si>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</si>
  <si>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</si>
  <si>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</si>
  <si>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</si>
  <si>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</si>
  <si>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</si>
  <si>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</si>
  <si>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</si>
  <si>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</si>
  <si>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</si>
  <si>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</si>
  <si>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</si>
  <si>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</si>
  <si>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</si>
  <si>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</si>
  <si>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</si>
  <si>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</si>
  <si>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</si>
  <si>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</si>
  <si>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</si>
  <si>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</si>
  <si>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</si>
  <si>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</si>
  <si>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</si>
  <si>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</si>
  <si>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</si>
  <si>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</si>
  <si>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</si>
  <si>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</si>
  <si>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</si>
  <si>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</si>
  <si>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</si>
  <si>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</si>
  <si>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</si>
  <si>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</si>
  <si>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</si>
  <si>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</si>
  <si>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</si>
  <si>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</si>
  <si>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</si>
  <si>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</si>
  <si>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</si>
  <si>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</si>
  <si>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</si>
  <si>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</si>
  <si>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</si>
  <si>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</si>
  <si>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</si>
  <si>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</si>
  <si>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</si>
  <si>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</si>
  <si>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</si>
  <si>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</si>
  <si>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</si>
  <si>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</si>
  <si>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</si>
  <si>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</si>
  <si>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</si>
  <si>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</si>
  <si>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</si>
  <si>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</si>
  <si>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</si>
  <si>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</si>
  <si>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</si>
  <si>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</si>
  <si>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</si>
  <si>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</si>
  <si>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</si>
  <si>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</si>
  <si>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</si>
  <si>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</si>
  <si>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</si>
  <si>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</si>
  <si>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</si>
  <si>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</si>
  <si>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</si>
  <si>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</si>
  <si>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</si>
  <si>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</si>
  <si>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</si>
  <si>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</si>
  <si>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</si>
  <si>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</si>
  <si>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</si>
  <si>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</si>
  <si>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</si>
  <si>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</si>
  <si>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</si>
  <si>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</si>
  <si>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</si>
  <si>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</si>
  <si>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</si>
  <si>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</si>
  <si>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</si>
  <si>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</si>
  <si>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</si>
  <si>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</si>
  <si>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</si>
  <si>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</si>
  <si>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</si>
  <si>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</si>
  <si>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</si>
  <si>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</si>
  <si>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</si>
  <si>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</si>
  <si>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</si>
  <si>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</si>
  <si>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</si>
  <si>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</si>
  <si>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</si>
  <si>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</si>
  <si>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</si>
  <si>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</si>
  <si>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</si>
  <si>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</si>
  <si>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</si>
  <si>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</si>
  <si>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</si>
  <si>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</si>
  <si>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</si>
  <si>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</si>
  <si>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</si>
  <si>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</si>
  <si>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</si>
  <si>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</si>
  <si>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</si>
  <si>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</si>
  <si>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</si>
  <si>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</si>
  <si>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</si>
  <si>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</si>
  <si>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</si>
  <si>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</si>
  <si>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</si>
  <si>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</si>
  <si>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</si>
  <si>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</si>
  <si>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</si>
  <si>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</si>
  <si>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</si>
  <si>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</si>
  <si>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</si>
  <si>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</si>
  <si>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</si>
  <si>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</si>
  <si>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</si>
  <si>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</si>
  <si>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</si>
  <si>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</si>
  <si>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</si>
  <si>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</si>
  <si>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</si>
  <si>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</si>
  <si>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</si>
  <si>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</si>
  <si>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</si>
  <si>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</si>
  <si>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</si>
  <si>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</si>
  <si>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</si>
  <si>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</si>
  <si>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</si>
  <si>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</si>
  <si>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</si>
  <si>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</si>
  <si>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</si>
  <si>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</si>
  <si>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</si>
  <si>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</si>
  <si>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</si>
  <si>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</si>
  <si>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</si>
  <si>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</si>
  <si>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</si>
  <si>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</si>
  <si>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</si>
  <si>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</si>
  <si>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</si>
  <si>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</si>
  <si>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</si>
  <si>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</si>
  <si>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</si>
  <si>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</si>
  <si>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</si>
  <si>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</si>
  <si>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</si>
  <si>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</si>
  <si>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</si>
  <si>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</si>
  <si>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</si>
  <si>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</si>
  <si>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</si>
  <si>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</si>
  <si>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</si>
  <si>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</si>
  <si>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</si>
  <si>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</si>
  <si>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</si>
  <si>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</si>
  <si>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</si>
  <si>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</si>
  <si>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</si>
  <si>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</si>
  <si>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</si>
  <si>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</si>
  <si>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</si>
  <si>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</si>
  <si>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</si>
  <si>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</si>
  <si>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</si>
  <si>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</si>
  <si>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</si>
  <si>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</si>
  <si>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</si>
  <si>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</si>
  <si>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</si>
  <si>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</si>
  <si>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</si>
  <si>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</si>
  <si>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</si>
  <si>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</si>
  <si>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</si>
  <si>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</si>
  <si>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</si>
  <si>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</si>
  <si>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</si>
  <si>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</si>
  <si>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</si>
  <si>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</si>
  <si>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</si>
  <si>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</si>
  <si>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</si>
  <si>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</si>
  <si>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</si>
  <si>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</si>
  <si>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</si>
  <si>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</si>
  <si>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</si>
  <si>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</si>
  <si>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</si>
  <si>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</si>
  <si>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</si>
  <si>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</si>
  <si>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</si>
  <si>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</si>
  <si>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</si>
  <si>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</si>
  <si>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</si>
  <si>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</si>
  <si>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</si>
  <si>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</si>
  <si>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</si>
  <si>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</si>
  <si>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</si>
  <si>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</si>
  <si>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</si>
  <si>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</si>
  <si>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</si>
  <si>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</si>
  <si>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</si>
  <si>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</si>
  <si>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</si>
  <si>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</si>
  <si>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</si>
  <si>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</si>
  <si>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</si>
  <si>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</si>
  <si>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</si>
  <si>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</si>
  <si>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</si>
  <si>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</si>
  <si>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</si>
  <si>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</si>
  <si>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</si>
  <si>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</si>
  <si>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</si>
  <si>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</si>
  <si>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</si>
  <si>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</si>
  <si>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</si>
  <si>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</si>
  <si>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</si>
  <si>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</si>
  <si>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</si>
  <si>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</si>
  <si>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</si>
  <si>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</si>
  <si>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</si>
  <si>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</si>
  <si>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</si>
  <si>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</si>
  <si>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</si>
  <si>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</si>
  <si>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</si>
  <si>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</si>
  <si>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</si>
  <si>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</si>
  <si>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</si>
  <si>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</si>
  <si>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</si>
  <si>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</si>
  <si>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</si>
  <si>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</si>
  <si>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</si>
  <si>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</si>
  <si>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</si>
  <si>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</si>
  <si>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</si>
  <si>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</si>
  <si>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</si>
  <si>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</si>
  <si>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</si>
  <si>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</si>
  <si>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</si>
  <si>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</si>
  <si>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</si>
  <si>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</si>
  <si>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</si>
  <si>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</si>
  <si>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</si>
  <si>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</si>
  <si>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</si>
  <si>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</si>
  <si>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</si>
  <si>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</si>
  <si>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</si>
  <si>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</si>
  <si>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</si>
  <si>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</si>
  <si>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</si>
  <si>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</si>
  <si>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</si>
  <si>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</si>
  <si>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</si>
  <si>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</si>
  <si>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</si>
  <si>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</si>
  <si>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</si>
  <si>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</si>
  <si>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</si>
  <si>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</si>
  <si>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</si>
  <si>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</si>
  <si>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</si>
  <si>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</si>
  <si>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</si>
  <si>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</si>
  <si>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</si>
  <si>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</si>
  <si>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</si>
  <si>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</si>
  <si>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</si>
  <si>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</si>
  <si>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</si>
  <si>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</si>
  <si>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</si>
  <si>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</si>
  <si>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</si>
  <si>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</si>
  <si>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</si>
  <si>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</si>
  <si>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</si>
  <si>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</si>
  <si>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</si>
  <si>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</si>
  <si>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</si>
  <si>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</si>
  <si>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</si>
  <si>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</si>
  <si>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</si>
  <si>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</si>
  <si>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</si>
  <si>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</si>
  <si>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</si>
  <si>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</si>
  <si>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</si>
  <si>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</si>
  <si>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</si>
  <si>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</si>
  <si>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</si>
  <si>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</si>
  <si>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</si>
  <si>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</si>
  <si>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</si>
  <si>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</si>
  <si>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</si>
  <si>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</si>
  <si>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</si>
  <si>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</si>
  <si>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</si>
  <si>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</si>
  <si>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</si>
  <si>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</si>
  <si>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</si>
  <si>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</si>
  <si>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</si>
  <si>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</si>
  <si>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</si>
  <si>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</si>
  <si>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</si>
  <si>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</si>
  <si>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</si>
  <si>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</si>
  <si>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</si>
  <si>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</si>
  <si>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</si>
  <si>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</si>
  <si>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</si>
  <si>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</si>
  <si>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</si>
  <si>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</si>
  <si>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</si>
  <si>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</si>
  <si>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</si>
  <si>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</si>
  <si>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</si>
  <si>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</si>
  <si>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</si>
  <si>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</si>
  <si>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</si>
  <si>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</si>
  <si>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</si>
  <si>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</si>
  <si>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</si>
  <si>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</si>
  <si>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</si>
  <si>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</si>
  <si>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</si>
  <si>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</si>
  <si>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</si>
  <si>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</si>
  <si>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</si>
  <si>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</si>
  <si>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</si>
  <si>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</si>
  <si>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</si>
  <si>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</si>
  <si>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</si>
  <si>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</si>
  <si>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</si>
  <si>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</si>
  <si>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</si>
  <si>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</si>
  <si>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</si>
  <si>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</si>
  <si>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</si>
  <si>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</si>
  <si>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</si>
  <si>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</si>
  <si>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</si>
  <si>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</si>
  <si>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</si>
  <si>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</si>
  <si>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</si>
  <si>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</si>
  <si>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</si>
  <si>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</si>
  <si>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</si>
  <si>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</si>
  <si>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</si>
  <si>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</si>
  <si>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</si>
  <si>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</si>
  <si>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</si>
  <si>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</si>
  <si>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</si>
  <si>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</si>
  <si>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</si>
  <si>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</si>
  <si>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</si>
  <si>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</si>
  <si>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</si>
  <si>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</si>
  <si>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</si>
  <si>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</si>
  <si>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</si>
  <si>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</si>
  <si>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</si>
  <si>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</si>
  <si>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</si>
  <si>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</si>
  <si>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</si>
  <si>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</si>
  <si>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</si>
  <si>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</si>
  <si>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</si>
  <si>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</si>
  <si>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</si>
  <si>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</si>
  <si>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</si>
  <si>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</si>
  <si>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</si>
  <si>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</si>
  <si>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</si>
  <si>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</si>
  <si>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</si>
  <si>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</si>
  <si>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</si>
  <si>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</si>
  <si>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</si>
  <si>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</si>
  <si>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</si>
  <si>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</si>
  <si>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</si>
  <si>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</si>
  <si>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</si>
  <si>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</si>
  <si>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</si>
  <si>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</si>
  <si>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</si>
  <si>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</si>
  <si>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</si>
  <si>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</si>
  <si>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</si>
  <si>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</si>
  <si>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</si>
  <si>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</si>
  <si>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</si>
  <si>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</si>
  <si>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</si>
  <si>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</si>
  <si>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</si>
  <si>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</si>
  <si>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</si>
  <si>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</si>
  <si>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</si>
  <si>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</si>
  <si>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</si>
  <si>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</si>
  <si>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</si>
  <si>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</si>
  <si>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</si>
  <si>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</si>
  <si>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</si>
  <si>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</si>
  <si>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</si>
  <si>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</si>
  <si>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</si>
  <si>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</si>
  <si>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</si>
  <si>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</si>
  <si>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</si>
  <si>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</si>
  <si>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</si>
  <si>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</si>
  <si>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</si>
  <si>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</si>
  <si>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</si>
  <si>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</si>
  <si>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</si>
  <si>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</si>
  <si>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</si>
  <si>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</si>
  <si>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</si>
  <si>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</si>
  <si>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</si>
  <si>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</si>
  <si>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</si>
  <si>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</si>
  <si>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</si>
  <si>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</si>
  <si>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</si>
  <si>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</si>
  <si>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</si>
  <si>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</si>
  <si>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</si>
  <si>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</si>
  <si>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</si>
  <si>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</si>
  <si>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</si>
  <si>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</si>
  <si>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</si>
  <si>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</si>
  <si>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</si>
  <si>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</si>
  <si>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</si>
  <si>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</si>
  <si>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</si>
  <si>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</si>
  <si>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</si>
  <si>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</si>
  <si>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</si>
  <si>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</si>
  <si>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</si>
  <si>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</si>
  <si>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</si>
  <si>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</si>
  <si>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</si>
  <si>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</si>
  <si>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</si>
  <si>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</si>
  <si>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</si>
  <si>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</si>
  <si>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</si>
  <si>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</si>
  <si>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</si>
  <si>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</si>
  <si>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</si>
  <si>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</si>
  <si>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</si>
  <si>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</si>
  <si>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</si>
  <si>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</si>
  <si>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</si>
  <si>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</si>
  <si>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</si>
  <si>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</si>
  <si>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</si>
  <si>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</si>
  <si>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</si>
  <si>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</si>
  <si>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</si>
  <si>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</si>
  <si>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</si>
  <si>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</si>
  <si>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</si>
  <si>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</si>
  <si>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</si>
  <si>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</si>
  <si>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</si>
  <si>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</si>
  <si>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</si>
  <si>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</si>
  <si>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</si>
  <si>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</si>
  <si>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</si>
  <si>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</si>
  <si>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</si>
  <si>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</si>
  <si>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</si>
  <si>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</si>
  <si>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</si>
  <si>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</si>
  <si>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</si>
  <si>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</si>
  <si>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</si>
  <si>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</si>
  <si>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</si>
  <si>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</si>
  <si>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</si>
  <si>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</si>
  <si>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</si>
  <si>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</si>
  <si>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</si>
  <si>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</si>
  <si>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</si>
  <si>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</si>
  <si>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</si>
  <si>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</si>
  <si>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</si>
  <si>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</si>
  <si>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</si>
  <si>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</si>
  <si>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</si>
  <si>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</si>
  <si>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</si>
  <si>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</si>
  <si>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</si>
  <si>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</si>
  <si>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</si>
  <si>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</si>
  <si>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</si>
  <si>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</si>
  <si>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</si>
  <si>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</si>
  <si>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</si>
  <si>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</si>
  <si>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</si>
  <si>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</si>
  <si>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</si>
  <si>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</si>
  <si>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</si>
  <si>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</si>
  <si>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</si>
  <si>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</si>
  <si>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</si>
  <si>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</si>
  <si>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</si>
  <si>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</si>
  <si>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</si>
  <si>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</si>
  <si>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</si>
  <si>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</si>
  <si>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</si>
  <si>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</si>
  <si>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</si>
  <si>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</si>
  <si>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</si>
  <si>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</si>
  <si>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</si>
  <si>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</si>
  <si>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</si>
  <si>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</si>
  <si>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</si>
  <si>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</si>
  <si>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</si>
  <si>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</si>
  <si>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</si>
  <si>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</si>
  <si>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</si>
  <si>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</si>
  <si>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</si>
  <si>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</si>
  <si>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</si>
  <si>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</si>
  <si>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</si>
  <si>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</si>
  <si>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</si>
  <si>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</si>
  <si>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</si>
  <si>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</si>
  <si>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</si>
  <si>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</si>
  <si>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</si>
  <si>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</si>
  <si>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</si>
  <si>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</si>
  <si>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</si>
  <si>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</si>
  <si>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</si>
  <si>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</si>
  <si>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</si>
  <si>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</si>
  <si>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</si>
  <si>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</si>
  <si>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</si>
  <si>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</si>
  <si>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</si>
  <si>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</si>
  <si>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</si>
  <si>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</si>
  <si>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</si>
  <si>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</si>
  <si>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</si>
  <si>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</si>
  <si>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</si>
  <si>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</si>
  <si>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</si>
  <si>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</si>
  <si>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</si>
  <si>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</si>
  <si>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</si>
  <si>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</si>
  <si>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</si>
  <si>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</si>
  <si>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</si>
  <si>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</si>
  <si>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</si>
  <si>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</si>
  <si>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</si>
  <si>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</si>
  <si>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</si>
  <si>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</si>
  <si>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</si>
  <si>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</si>
  <si>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</si>
  <si>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</si>
  <si>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</si>
  <si>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</si>
  <si>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</si>
  <si>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</si>
  <si>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</si>
  <si>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</si>
  <si>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</si>
  <si>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</si>
  <si>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</si>
  <si>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</si>
  <si>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</si>
  <si>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</si>
  <si>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</si>
  <si>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</si>
  <si>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</si>
  <si>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</si>
  <si>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</si>
  <si>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</si>
  <si>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</si>
  <si>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</si>
  <si>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</si>
  <si>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</si>
  <si>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</si>
  <si>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</si>
  <si>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</si>
  <si>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</si>
  <si>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</si>
  <si>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</si>
  <si>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</si>
  <si>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</si>
  <si>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</si>
  <si>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</si>
  <si>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</si>
  <si>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</si>
  <si>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</si>
  <si>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</si>
  <si>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</si>
  <si>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</si>
  <si>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</si>
  <si>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</si>
  <si>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</si>
  <si>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</si>
  <si>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</si>
  <si>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</si>
  <si>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</si>
  <si>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</si>
  <si>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</si>
  <si>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</si>
  <si>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</si>
  <si>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</si>
  <si>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</si>
  <si>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</si>
  <si>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</si>
  <si>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</si>
  <si>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</si>
  <si>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</si>
  <si>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</si>
  <si>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</si>
  <si>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</si>
  <si>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</si>
  <si>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</si>
  <si>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</si>
  <si>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</si>
  <si>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</si>
  <si>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</si>
  <si>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</si>
  <si>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</si>
  <si>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</si>
  <si>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</si>
  <si>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</si>
  <si>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</si>
  <si>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</si>
  <si>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</si>
  <si>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</si>
  <si>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</si>
  <si>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</si>
  <si>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</si>
  <si>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</si>
  <si>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</si>
  <si>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</si>
  <si>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</si>
  <si>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</si>
  <si>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</si>
  <si>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</si>
  <si>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</si>
  <si>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</si>
  <si>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</si>
  <si>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</si>
  <si>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</si>
  <si>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</si>
  <si>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</si>
  <si>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</si>
  <si>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</si>
  <si>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</si>
  <si>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</si>
  <si>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</si>
  <si>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</si>
  <si>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</si>
  <si>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</si>
  <si>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</si>
  <si>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</si>
  <si>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</si>
  <si>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</si>
  <si>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</si>
  <si>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</si>
  <si>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</si>
  <si>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</si>
  <si>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</si>
  <si>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</si>
  <si>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</si>
  <si>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</si>
  <si>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</si>
  <si>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</si>
  <si>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</si>
  <si>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</si>
  <si>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</si>
  <si>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</si>
  <si>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</si>
  <si>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</si>
  <si>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</si>
  <si>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</si>
  <si>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</si>
  <si>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</si>
  <si>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</si>
  <si>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</si>
  <si>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</si>
  <si>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</si>
  <si>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</si>
  <si>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</si>
  <si>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</si>
  <si>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</si>
  <si>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</si>
  <si>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</si>
  <si>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</si>
  <si>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</si>
  <si>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</si>
  <si>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</si>
  <si>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</si>
  <si>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</si>
  <si>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</si>
  <si>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</si>
  <si>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</si>
  <si>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</si>
  <si>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</si>
  <si>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</si>
  <si>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</si>
  <si>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</si>
  <si>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</si>
  <si>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</si>
  <si>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</si>
  <si>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</si>
  <si>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</si>
  <si>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</si>
  <si>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</si>
  <si>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</si>
  <si>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</si>
  <si>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</si>
  <si>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</si>
  <si>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</si>
  <si>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</si>
  <si>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</si>
  <si>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</si>
  <si>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</si>
  <si>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</si>
  <si>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</si>
  <si>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</si>
  <si>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</si>
  <si>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</si>
  <si>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</si>
  <si>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</si>
  <si>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</si>
  <si>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</si>
  <si>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</si>
  <si>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</si>
  <si>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</si>
  <si>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</si>
  <si>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</si>
  <si>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</si>
  <si>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</si>
  <si>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</si>
  <si>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</si>
  <si>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</si>
  <si>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</si>
  <si>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</si>
  <si>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</si>
  <si>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</si>
  <si>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</si>
  <si>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</si>
  <si>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</si>
  <si>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</si>
  <si>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</si>
  <si>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</si>
  <si>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</si>
  <si>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</si>
  <si>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</si>
  <si>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</si>
  <si>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</si>
  <si>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</si>
  <si>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</si>
  <si>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</si>
  <si>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</si>
  <si>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</si>
  <si>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</si>
  <si>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</si>
  <si>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</si>
  <si>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</si>
  <si>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</si>
  <si>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</si>
  <si>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</si>
  <si>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</si>
  <si>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</si>
  <si>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</si>
  <si>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</si>
  <si>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</si>
  <si>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</si>
  <si>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</si>
  <si>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</si>
  <si>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</si>
  <si>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</si>
  <si>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</si>
  <si>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</si>
  <si>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</si>
  <si>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</si>
  <si>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</si>
  <si>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</si>
  <si>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</si>
  <si>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</si>
  <si>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</si>
  <si>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</si>
  <si>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</si>
  <si>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</si>
  <si>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</si>
  <si>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</si>
  <si>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</si>
  <si>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</si>
  <si>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</si>
  <si>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</si>
  <si>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</si>
  <si>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</si>
  <si>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</si>
  <si>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</si>
  <si>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</si>
  <si>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</si>
  <si>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</si>
  <si>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</si>
  <si>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</si>
  <si>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</si>
  <si>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</si>
  <si>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</si>
  <si>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</si>
  <si>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</si>
  <si>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</si>
  <si>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</si>
  <si>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</si>
  <si>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</si>
  <si>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</si>
  <si>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</si>
  <si>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</si>
  <si>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</si>
  <si>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</si>
  <si>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</si>
  <si>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</si>
  <si>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</si>
  <si>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</si>
  <si>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</si>
  <si>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</si>
  <si>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</si>
  <si>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</si>
  <si>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</si>
  <si>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</si>
  <si>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</si>
  <si>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</si>
  <si>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</si>
  <si>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</si>
  <si>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</si>
  <si>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</si>
  <si>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</si>
  <si>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</si>
  <si>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</si>
  <si>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</si>
  <si>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</si>
  <si>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</si>
  <si>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</si>
  <si>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</si>
  <si>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</si>
  <si>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</si>
  <si>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</si>
  <si>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</si>
  <si>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</si>
  <si>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</si>
  <si>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</si>
  <si>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</si>
  <si>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</si>
  <si>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</si>
  <si>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</si>
  <si>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</si>
  <si>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</si>
  <si>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</si>
  <si>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</si>
  <si>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</si>
  <si>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</si>
  <si>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</si>
  <si>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</si>
  <si>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</si>
  <si>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</si>
  <si>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</si>
  <si>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</si>
  <si>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</si>
  <si>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</si>
  <si>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</si>
  <si>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</si>
  <si>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</si>
  <si>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</si>
  <si>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</si>
  <si>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</si>
  <si>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</si>
  <si>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</si>
  <si>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</si>
  <si>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</si>
  <si>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</si>
  <si>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</si>
  <si>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</si>
  <si>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</si>
  <si>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</si>
  <si>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</si>
  <si>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</si>
  <si>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</si>
  <si>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</si>
  <si>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</si>
  <si>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</si>
  <si>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</si>
  <si>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</si>
  <si>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</si>
  <si>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</si>
  <si>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</si>
  <si>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</si>
  <si>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</si>
  <si>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</si>
  <si>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</si>
  <si>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</si>
  <si>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</si>
  <si>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</si>
  <si>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</si>
  <si>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</si>
  <si>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</si>
  <si>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</si>
  <si>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</si>
  <si>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</si>
  <si>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</si>
  <si>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</si>
  <si>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</si>
  <si>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</si>
  <si>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</si>
  <si>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</si>
  <si>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</si>
  <si>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</si>
  <si>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</si>
  <si>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</si>
  <si>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</si>
  <si>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</si>
  <si>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</si>
  <si>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</si>
  <si>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</si>
  <si>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</si>
  <si>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</si>
  <si>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</si>
  <si>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</si>
  <si>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</si>
  <si>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</si>
  <si>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</si>
  <si>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</si>
  <si>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</si>
  <si>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</si>
  <si>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</si>
  <si>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</si>
  <si>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</si>
  <si>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</si>
  <si>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</si>
  <si>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</si>
  <si>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</si>
  <si>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</si>
  <si>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</si>
  <si>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</si>
  <si>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</si>
  <si>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</si>
  <si>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</si>
  <si>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</si>
  <si>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</si>
  <si>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</si>
  <si>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</si>
  <si>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</si>
  <si>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</si>
  <si>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</si>
  <si>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</si>
  <si>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</si>
  <si>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</si>
  <si>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</si>
  <si>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</si>
  <si>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</si>
  <si>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</si>
  <si>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</si>
  <si>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</si>
  <si>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</si>
  <si>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</si>
  <si>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</si>
  <si>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</si>
  <si>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</si>
  <si>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</si>
  <si>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</si>
  <si>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</si>
  <si>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</si>
  <si>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</si>
  <si>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</si>
  <si>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</si>
  <si>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</si>
  <si>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</si>
  <si>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</si>
  <si>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</si>
  <si>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</si>
  <si>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</si>
  <si>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</si>
  <si>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</si>
  <si>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</si>
  <si>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</si>
  <si>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</si>
  <si>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</si>
  <si>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</si>
  <si>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</si>
  <si>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</si>
  <si>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</si>
  <si>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</si>
  <si>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</si>
  <si>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</si>
  <si>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</si>
  <si>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</si>
  <si>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</si>
  <si>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</si>
  <si>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</si>
  <si>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</si>
  <si>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</si>
  <si>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</si>
  <si>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</si>
  <si>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</si>
  <si>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</si>
  <si>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</si>
  <si>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</si>
  <si>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</si>
  <si>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</si>
  <si>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</si>
  <si>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</si>
  <si>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</si>
  <si>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</si>
  <si>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</si>
  <si>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</si>
  <si>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</si>
  <si>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</si>
  <si>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</si>
  <si>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</si>
  <si>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</si>
  <si>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</si>
  <si>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</si>
  <si>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</si>
  <si>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</si>
  <si>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</si>
  <si>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</si>
  <si>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</si>
  <si>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</si>
  <si>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</si>
  <si>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</si>
  <si>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</si>
  <si>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</si>
  <si>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</si>
  <si>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</si>
  <si>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</si>
  <si>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</si>
  <si>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</si>
  <si>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</si>
  <si>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</si>
  <si>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</si>
  <si>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</si>
  <si>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</si>
  <si>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</si>
  <si>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</si>
  <si>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</si>
  <si>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</si>
  <si>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</si>
  <si>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</si>
  <si>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</si>
  <si>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</si>
  <si>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</si>
  <si>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</si>
  <si>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</si>
  <si>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</si>
  <si>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</si>
  <si>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</si>
  <si>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</si>
  <si>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</si>
  <si>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</si>
  <si>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</si>
  <si>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</si>
  <si>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</si>
  <si>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</si>
  <si>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</si>
  <si>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</si>
  <si>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</si>
  <si>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</si>
  <si>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</si>
  <si>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</si>
  <si>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</si>
  <si>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</si>
  <si>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</si>
  <si>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</si>
  <si>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</si>
  <si>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</si>
  <si>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</si>
  <si>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</si>
  <si>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</si>
  <si>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</si>
  <si>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</si>
  <si>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</si>
  <si>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</si>
  <si>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</si>
  <si>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</si>
  <si>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</si>
  <si>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</si>
  <si>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</si>
  <si>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</si>
  <si>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</si>
  <si>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</si>
  <si>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</si>
  <si>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</si>
  <si>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</si>
  <si>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</si>
  <si>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</si>
  <si>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</si>
  <si>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</si>
  <si>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</si>
  <si>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</si>
  <si>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</si>
  <si>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</si>
  <si>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</si>
  <si>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</si>
  <si>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</si>
  <si>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</si>
  <si>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</si>
  <si>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</si>
  <si>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</si>
  <si>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</si>
  <si>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</si>
  <si>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</si>
  <si>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</si>
  <si>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</si>
  <si>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</si>
  <si>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</si>
  <si>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</si>
  <si>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</si>
  <si>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</si>
  <si>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</si>
  <si>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</si>
  <si>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</si>
  <si>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</si>
  <si>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</si>
  <si>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</si>
  <si>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</si>
  <si>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</si>
  <si>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</si>
  <si>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</si>
  <si>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</si>
  <si>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</si>
  <si>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</si>
  <si>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</si>
  <si>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</si>
  <si>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</si>
  <si>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</si>
  <si>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</si>
  <si>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</si>
  <si>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</si>
  <si>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</si>
  <si>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</si>
  <si>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</si>
  <si>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</si>
  <si>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</si>
  <si>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</si>
  <si>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</si>
  <si>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</si>
  <si>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</si>
  <si>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</si>
  <si>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</si>
  <si>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</si>
  <si>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</si>
  <si>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</si>
  <si>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</si>
  <si>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</si>
  <si>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</si>
  <si>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</si>
  <si>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</si>
  <si>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</si>
  <si>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</si>
  <si>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</si>
  <si>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</si>
  <si>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</si>
  <si>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</si>
  <si>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</si>
  <si>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</si>
  <si>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</si>
  <si>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</si>
  <si>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</si>
  <si>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</si>
  <si>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</si>
  <si>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</si>
  <si>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</si>
  <si>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</si>
  <si>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</si>
  <si>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</si>
  <si>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</si>
  <si>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</si>
  <si>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</si>
  <si>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</si>
  <si>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</si>
  <si>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</si>
  <si>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</si>
  <si>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</si>
  <si>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</si>
  <si>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</si>
  <si>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</si>
  <si>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</si>
  <si>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</si>
  <si>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</si>
  <si>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</si>
  <si>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</si>
  <si>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</si>
  <si>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</si>
  <si>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</si>
  <si>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</si>
  <si>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</si>
  <si>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</si>
  <si>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</si>
  <si>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</si>
  <si>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</si>
  <si>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</si>
  <si>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</si>
  <si>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</si>
  <si>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</si>
  <si>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</si>
  <si>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</si>
  <si>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</si>
  <si>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</si>
  <si>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</si>
  <si>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</si>
  <si>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</si>
  <si>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</si>
  <si>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</si>
  <si>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</si>
  <si>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</si>
  <si>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</si>
  <si>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</si>
  <si>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</si>
  <si>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</si>
  <si>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</si>
  <si>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</si>
  <si>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</si>
  <si>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</si>
  <si>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</si>
  <si>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</si>
  <si>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</si>
  <si>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</si>
  <si>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</si>
  <si>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</si>
  <si>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</si>
  <si>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</si>
  <si>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</si>
  <si>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</si>
  <si>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</si>
  <si>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</si>
  <si>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</si>
  <si>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</si>
  <si>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</si>
  <si>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</si>
  <si>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</si>
  <si>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</si>
  <si>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</si>
  <si>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</si>
  <si>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</si>
  <si>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</si>
  <si>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</si>
  <si>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</si>
  <si>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</si>
  <si>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</si>
  <si>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</si>
  <si>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</si>
  <si>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</si>
  <si>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</si>
  <si>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</si>
  <si>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</si>
  <si>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</si>
  <si>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</si>
  <si>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</si>
  <si>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</si>
  <si>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</si>
  <si>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</si>
  <si>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</si>
  <si>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</si>
  <si>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</si>
  <si>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</si>
  <si>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</si>
  <si>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</si>
  <si>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</si>
  <si>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</si>
  <si>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</si>
  <si>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</si>
  <si>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</si>
  <si>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</si>
  <si>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</si>
  <si>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</si>
  <si>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</si>
  <si>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</si>
  <si>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</si>
  <si>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</si>
  <si>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</si>
  <si>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</si>
  <si>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</si>
  <si>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</si>
  <si>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</si>
  <si>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</si>
  <si>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</si>
  <si>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</si>
  <si>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</si>
  <si>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</si>
  <si>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</si>
  <si>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</si>
  <si>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</si>
  <si>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</si>
  <si>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</si>
  <si>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</si>
  <si>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</si>
  <si>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</si>
  <si>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</si>
  <si>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</si>
  <si>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</si>
  <si>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</si>
  <si>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</si>
  <si>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</si>
  <si>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</si>
  <si>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</si>
  <si>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</si>
  <si>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</si>
  <si>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</si>
  <si>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</si>
  <si>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</si>
  <si>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</si>
  <si>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</si>
  <si>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</si>
  <si>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</si>
  <si>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</si>
  <si>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</si>
  <si>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</si>
  <si>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</si>
  <si>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</si>
  <si>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</si>
  <si>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</si>
  <si>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</si>
  <si>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</si>
  <si>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</si>
  <si>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</si>
  <si>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</si>
  <si>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</si>
  <si>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</si>
  <si>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</si>
  <si>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</si>
  <si>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</si>
  <si>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</si>
  <si>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</si>
  <si>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</si>
  <si>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</si>
  <si>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</si>
  <si>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</si>
  <si>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</si>
  <si>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</si>
  <si>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</si>
  <si>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</si>
  <si>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</si>
  <si>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</si>
  <si>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</si>
  <si>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</si>
  <si>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</si>
  <si>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</si>
  <si>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</si>
  <si>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</si>
  <si>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</si>
  <si>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</si>
  <si>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</si>
  <si>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</si>
  <si>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</si>
  <si>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</si>
  <si>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</si>
  <si>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</si>
  <si>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</si>
  <si>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</si>
  <si>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</si>
  <si>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</si>
  <si>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</si>
  <si>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</si>
  <si>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</si>
  <si>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</si>
  <si>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</si>
  <si>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</si>
  <si>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</si>
  <si>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</si>
  <si>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</si>
  <si>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</si>
  <si>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</si>
  <si>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</si>
  <si>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</si>
  <si>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</si>
  <si>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</si>
  <si>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</si>
  <si>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</si>
  <si>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</si>
  <si>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</si>
  <si>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</si>
  <si>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</si>
  <si>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</si>
  <si>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</si>
  <si>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</si>
  <si>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</si>
  <si>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</si>
  <si>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</si>
  <si>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</si>
  <si>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</si>
  <si>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</si>
  <si>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</si>
  <si>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</si>
  <si>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</si>
  <si>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</si>
  <si>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</si>
  <si>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</si>
  <si>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</si>
  <si>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</si>
  <si>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</si>
  <si>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</si>
  <si>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</si>
  <si>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</si>
  <si>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</si>
  <si>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</si>
  <si>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</si>
  <si>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</si>
  <si>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</si>
  <si>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</si>
  <si>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</si>
  <si>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</si>
  <si>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</si>
  <si>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</si>
  <si>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</si>
  <si>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</si>
  <si>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</si>
  <si>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</si>
  <si>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</si>
  <si>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</si>
  <si>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</si>
  <si>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</si>
  <si>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</si>
  <si>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</si>
  <si>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</si>
  <si>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</si>
  <si>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</si>
  <si>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</si>
  <si>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</si>
  <si>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</si>
  <si>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</si>
  <si>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</si>
  <si>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</si>
  <si>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</si>
  <si>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</si>
  <si>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</si>
  <si>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</si>
  <si>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</si>
  <si>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</si>
  <si>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</si>
  <si>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</si>
  <si>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</si>
  <si>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</si>
  <si>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</si>
  <si>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</si>
  <si>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</si>
  <si>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</si>
  <si>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</si>
  <si>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</si>
  <si>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</si>
  <si>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</si>
  <si>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</si>
  <si>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</si>
  <si>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</si>
  <si>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</si>
  <si>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</si>
  <si>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</si>
  <si>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</si>
  <si>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</si>
  <si>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</si>
  <si>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</si>
  <si>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</si>
  <si>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</si>
  <si>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</si>
  <si>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</si>
  <si>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</si>
  <si>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</si>
  <si>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</si>
  <si>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</si>
  <si>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</si>
  <si>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</si>
  <si>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</si>
  <si>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</si>
  <si>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</si>
  <si>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</si>
  <si>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</si>
  <si>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</si>
  <si>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</si>
  <si>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</si>
  <si>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</si>
  <si>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</si>
  <si>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</si>
  <si>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</si>
  <si>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</si>
  <si>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</si>
  <si>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</si>
  <si>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</si>
  <si>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</si>
  <si>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</si>
  <si>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</si>
  <si>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</si>
  <si>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</si>
  <si>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</si>
  <si>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</si>
  <si>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</si>
  <si>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</si>
  <si>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</si>
  <si>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</si>
  <si>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</si>
  <si>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</si>
  <si>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</si>
  <si>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</si>
  <si>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</si>
  <si>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</si>
  <si>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</si>
  <si>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</si>
  <si>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</si>
  <si>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</si>
  <si>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</si>
  <si>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</si>
  <si>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</si>
  <si>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</si>
  <si>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</si>
  <si>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</si>
  <si>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</si>
  <si>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</si>
  <si>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</si>
  <si>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</si>
  <si>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</si>
  <si>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</si>
  <si>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</si>
  <si>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</si>
  <si>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</si>
  <si>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</si>
  <si>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</si>
  <si>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</si>
  <si>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</si>
  <si>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</si>
  <si>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</si>
  <si>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</si>
  <si>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</si>
  <si>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</si>
  <si>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</si>
  <si>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</si>
  <si>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</si>
  <si>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</si>
  <si>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</si>
  <si>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</si>
  <si>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</si>
  <si>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</si>
  <si>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</si>
  <si>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</si>
  <si>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</si>
  <si>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</si>
  <si>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</si>
  <si>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</si>
  <si>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</si>
  <si>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</si>
  <si>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</si>
  <si>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</si>
  <si>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</si>
  <si>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</si>
  <si>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</si>
  <si>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</si>
  <si>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</si>
  <si>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</si>
  <si>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</si>
  <si>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</si>
  <si>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</si>
  <si>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</si>
  <si>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</si>
  <si>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</si>
  <si>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</si>
  <si>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</si>
  <si>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</si>
  <si>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</si>
  <si>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</si>
  <si>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</si>
  <si>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</si>
  <si>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</si>
  <si>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</si>
  <si>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</si>
  <si>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</si>
  <si>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</si>
  <si>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</si>
  <si>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</si>
  <si>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</si>
  <si>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</si>
  <si>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</si>
  <si>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</si>
  <si>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</si>
  <si>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</si>
  <si>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</si>
  <si>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</si>
  <si>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</si>
  <si>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</si>
  <si>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</si>
  <si>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</si>
  <si>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</si>
  <si>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</si>
  <si>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</si>
  <si>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</si>
  <si>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</si>
  <si>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</si>
  <si>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</si>
  <si>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</si>
  <si>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</si>
  <si>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</si>
  <si>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</si>
  <si>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</si>
  <si>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</si>
  <si>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</si>
  <si>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</si>
  <si>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</si>
  <si>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</si>
  <si>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</si>
  <si>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</si>
  <si>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</si>
  <si>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</si>
  <si>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</si>
  <si>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</si>
  <si>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</si>
  <si>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</si>
  <si>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</si>
  <si>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</si>
  <si>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</si>
  <si>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</si>
  <si>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</si>
  <si>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</si>
  <si>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</si>
  <si>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</si>
  <si>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</si>
  <si>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</si>
  <si>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</si>
  <si>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</si>
  <si>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</si>
  <si>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</si>
  <si>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</si>
  <si>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</si>
  <si>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</si>
  <si>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</si>
  <si>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</si>
  <si>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</si>
  <si>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</si>
  <si>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</si>
  <si>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</si>
  <si>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</si>
  <si>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</si>
  <si>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</si>
  <si>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</si>
  <si>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</si>
  <si>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</si>
  <si>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</si>
  <si>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</si>
  <si>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</si>
  <si>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</si>
  <si>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</si>
  <si>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</si>
  <si>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</si>
  <si>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</si>
  <si>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</si>
  <si>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</si>
  <si>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</si>
  <si>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</si>
  <si>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</si>
  <si>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</si>
  <si>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</si>
  <si>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</si>
  <si>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</si>
  <si>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</si>
  <si>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</si>
  <si>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</si>
  <si>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</si>
  <si>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</si>
  <si>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</si>
  <si>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</si>
  <si>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</si>
  <si>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</si>
  <si>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</si>
  <si>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</si>
  <si>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</si>
  <si>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</si>
  <si>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</si>
  <si>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</si>
  <si>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</si>
  <si>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</si>
  <si>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</si>
  <si>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</si>
  <si>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</si>
  <si>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</si>
  <si>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</si>
  <si>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</si>
  <si>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</si>
  <si>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</si>
  <si>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</si>
  <si>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</si>
  <si>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</si>
  <si>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</si>
  <si>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</si>
  <si>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</si>
  <si>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</si>
  <si>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</si>
  <si>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</si>
  <si>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</si>
  <si>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</si>
  <si>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</si>
  <si>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</si>
  <si>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</si>
  <si>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</si>
  <si>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</si>
  <si>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</si>
  <si>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</si>
  <si>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</si>
  <si>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</si>
  <si>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</si>
  <si>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</si>
  <si>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</si>
  <si>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</si>
  <si>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</si>
  <si>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</si>
  <si>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</si>
  <si>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</si>
  <si>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</si>
  <si>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</si>
  <si>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</si>
  <si>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</si>
  <si>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</si>
  <si>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</si>
  <si>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</si>
  <si>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</si>
  <si>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</si>
  <si>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</si>
  <si>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</si>
  <si>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</si>
  <si>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</si>
  <si>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</si>
  <si>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</si>
  <si>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</si>
  <si>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</si>
  <si>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</si>
  <si>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</si>
  <si>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</si>
  <si>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</si>
  <si>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</si>
  <si>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</si>
  <si>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</si>
  <si>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</si>
  <si>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</si>
  <si>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</si>
  <si>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</si>
  <si>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</si>
  <si>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</si>
  <si>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</si>
  <si>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</si>
  <si>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</si>
  <si>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</si>
  <si>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</si>
  <si>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</si>
  <si>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</si>
  <si>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</si>
  <si>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</si>
  <si>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</si>
  <si>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</si>
  <si>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</si>
  <si>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</si>
  <si>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</si>
  <si>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</si>
  <si>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</si>
  <si>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</si>
  <si>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</si>
  <si>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</si>
  <si>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</si>
  <si>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</si>
  <si>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</si>
  <si>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</si>
  <si>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</si>
  <si>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</si>
  <si>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</si>
  <si>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</si>
  <si>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</si>
  <si>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</si>
  <si>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</si>
  <si>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</si>
  <si>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</si>
  <si>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</si>
  <si>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</si>
  <si>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</si>
  <si>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</si>
  <si>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</si>
  <si>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</si>
  <si>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</si>
  <si>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</si>
  <si>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</si>
  <si>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</si>
  <si>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</si>
  <si>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</si>
  <si>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</si>
  <si>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</si>
  <si>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</si>
  <si>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</si>
  <si>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</si>
  <si>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</si>
  <si>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</si>
  <si>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</si>
  <si>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</si>
  <si>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</si>
  <si>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</si>
  <si>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</si>
  <si>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</si>
  <si>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</si>
  <si>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</si>
  <si>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</si>
  <si>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</si>
  <si>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</si>
  <si>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</si>
  <si>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</si>
  <si>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</si>
  <si>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</si>
  <si>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</si>
  <si>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</si>
  <si>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</si>
  <si>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</si>
  <si>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</si>
  <si>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</si>
  <si>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</si>
  <si>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</si>
  <si>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</si>
  <si>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</si>
  <si>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</si>
  <si>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</si>
  <si>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</si>
  <si>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</si>
  <si>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</si>
  <si>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</si>
  <si>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</si>
  <si>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</si>
  <si>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</si>
  <si>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</si>
  <si>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</si>
  <si>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</si>
  <si>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</si>
  <si>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</si>
  <si>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</si>
  <si>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</si>
  <si>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</si>
  <si>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</si>
  <si>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</si>
  <si>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</si>
  <si>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</si>
  <si>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</si>
  <si>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</si>
  <si>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</si>
  <si>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</si>
  <si>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</si>
  <si>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</si>
  <si>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</si>
  <si>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</si>
  <si>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</si>
  <si>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</si>
  <si>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</si>
  <si>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</si>
  <si>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</si>
  <si>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</si>
  <si>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</si>
  <si>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</si>
  <si>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</si>
  <si>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</si>
  <si>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</si>
  <si>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</si>
  <si>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</si>
  <si>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</si>
  <si>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</si>
  <si>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</si>
  <si>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</si>
  <si>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</si>
  <si>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</si>
  <si>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</si>
  <si>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</si>
  <si>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</si>
  <si>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</si>
  <si>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</si>
  <si>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</si>
  <si>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</si>
  <si>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</si>
  <si>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</si>
  <si>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</si>
  <si>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</si>
  <si>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</si>
  <si>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</si>
  <si>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</si>
  <si>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</si>
  <si>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</si>
  <si>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</si>
  <si>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</si>
  <si>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</si>
  <si>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</si>
  <si>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</si>
  <si>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</si>
  <si>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</si>
  <si>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</si>
  <si>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</si>
  <si>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</si>
  <si>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</si>
  <si>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</si>
  <si>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</si>
  <si>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</si>
  <si>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</si>
  <si>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</si>
  <si>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</si>
  <si>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</si>
  <si>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</si>
  <si>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</si>
  <si>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</si>
  <si>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</si>
  <si>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</si>
  <si>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</si>
  <si>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</si>
  <si>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</si>
  <si>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</si>
  <si>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</si>
  <si>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</si>
  <si>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</si>
  <si>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</si>
  <si>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</si>
  <si>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</si>
  <si>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</si>
  <si>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</si>
  <si>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</si>
  <si>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</si>
  <si>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</si>
  <si>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</si>
  <si>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</si>
  <si>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</si>
  <si>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</si>
  <si>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</si>
  <si>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</si>
  <si>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</si>
  <si>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</si>
  <si>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</si>
  <si>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</si>
  <si>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</si>
  <si>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</si>
  <si>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</si>
  <si>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</si>
  <si>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</si>
  <si>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</si>
  <si>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</si>
  <si>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</si>
  <si>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</si>
  <si>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</si>
  <si>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</si>
  <si>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</si>
  <si>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</si>
  <si>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</si>
  <si>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</si>
  <si>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</si>
  <si>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</si>
  <si>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</si>
  <si>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</si>
  <si>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</si>
  <si>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</si>
  <si>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</si>
  <si>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</si>
  <si>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</si>
  <si>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</si>
  <si>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</si>
  <si>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</si>
  <si>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</si>
  <si>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</si>
  <si>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</si>
  <si>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</si>
  <si>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</si>
  <si>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</si>
  <si>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</si>
  <si>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</si>
  <si>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</si>
  <si>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</si>
  <si>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</si>
  <si>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</si>
  <si>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</si>
  <si>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</si>
  <si>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</si>
  <si>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</si>
  <si>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</si>
  <si>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</si>
  <si>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</si>
  <si>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</si>
  <si>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</si>
  <si>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</si>
  <si>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</si>
  <si>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</si>
  <si>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</si>
  <si>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</si>
  <si>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</si>
  <si>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</si>
  <si>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</si>
  <si>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</si>
  <si>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</si>
  <si>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</si>
  <si>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</si>
  <si>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</si>
  <si>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</si>
  <si>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</si>
  <si>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</si>
  <si>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</si>
  <si>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</si>
  <si>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</si>
  <si>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</si>
  <si>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</si>
  <si>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</si>
  <si>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</si>
  <si>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</si>
  <si>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</si>
  <si>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</si>
  <si>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</si>
  <si>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</si>
  <si>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</si>
  <si>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</si>
  <si>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</si>
  <si>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</si>
  <si>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</si>
  <si>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</si>
  <si>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</si>
  <si>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</si>
  <si>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</si>
  <si>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</si>
  <si>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</si>
  <si>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</si>
  <si>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</si>
  <si>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</si>
  <si>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</si>
  <si>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</si>
  <si>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</si>
  <si>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</si>
  <si>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</si>
  <si>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</si>
  <si>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</si>
  <si>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</si>
  <si>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</si>
  <si>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</si>
  <si>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</si>
  <si>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</si>
  <si>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</si>
  <si>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</si>
  <si>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</si>
  <si>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</si>
  <si>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</si>
  <si>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</si>
  <si>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</si>
  <si>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</si>
  <si>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</si>
  <si>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</si>
  <si>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</si>
  <si>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</si>
  <si>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</si>
  <si>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</si>
  <si>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</si>
  <si>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</si>
  <si>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</si>
  <si>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</si>
  <si>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</si>
  <si>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</si>
  <si>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</si>
  <si>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</si>
  <si>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</si>
  <si>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</si>
  <si>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</si>
  <si>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</si>
  <si>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</si>
  <si>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</si>
  <si>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</si>
  <si>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</si>
  <si>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</si>
  <si>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</si>
  <si>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</si>
  <si>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</si>
  <si>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</si>
  <si>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</si>
  <si>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</si>
  <si>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</si>
  <si>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</si>
  <si>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</si>
  <si>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</si>
  <si>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</si>
  <si>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</si>
  <si>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</si>
  <si>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</si>
  <si>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</si>
  <si>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</si>
  <si>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</si>
  <si>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</si>
  <si>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</si>
  <si>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</si>
  <si>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</si>
  <si>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</si>
  <si>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</si>
  <si>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</si>
  <si>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</si>
  <si>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</si>
  <si>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</si>
  <si>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</si>
  <si>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</si>
  <si>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</si>
  <si>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</si>
  <si>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</si>
  <si>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</si>
  <si>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</si>
  <si>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</si>
  <si>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</si>
  <si>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</si>
  <si>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</si>
  <si>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</si>
  <si>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</si>
  <si>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</si>
  <si>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</si>
  <si>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</si>
  <si>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</si>
  <si>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</si>
  <si>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</si>
  <si>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</si>
  <si>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</si>
  <si>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</si>
  <si>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</si>
  <si>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</si>
  <si>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</si>
  <si>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</si>
  <si>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</si>
  <si>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</si>
  <si>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</si>
  <si>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</si>
  <si>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</si>
  <si>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</si>
  <si>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</si>
  <si>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</si>
  <si>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</si>
  <si>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</si>
  <si>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</si>
  <si>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</si>
  <si>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</si>
  <si>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</si>
  <si>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</si>
  <si>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</si>
  <si>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</si>
  <si>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</si>
  <si>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</si>
  <si>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</si>
  <si>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</si>
  <si>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</si>
  <si>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</si>
  <si>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</si>
  <si>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</si>
  <si>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</si>
  <si>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</si>
  <si>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</si>
  <si>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</si>
  <si>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</si>
  <si>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</si>
  <si>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</si>
  <si>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</si>
  <si>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</si>
  <si>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</si>
  <si>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</si>
  <si>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</si>
  <si>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</si>
  <si>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</si>
  <si>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</si>
  <si>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</si>
  <si>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</si>
  <si>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</si>
  <si>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</si>
  <si>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</si>
  <si>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</si>
  <si>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</si>
  <si>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</si>
  <si>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</si>
  <si>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</si>
  <si>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</si>
  <si>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</si>
  <si>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</si>
  <si>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</si>
  <si>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</si>
  <si>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</si>
  <si>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</si>
  <si>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</si>
  <si>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</si>
  <si>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</si>
  <si>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</si>
  <si>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</si>
  <si>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</si>
  <si>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</si>
  <si>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</si>
  <si>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</si>
  <si>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</si>
  <si>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</si>
  <si>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</si>
  <si>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</si>
  <si>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</si>
  <si>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</si>
  <si>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</si>
  <si>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</si>
  <si>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</si>
  <si>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</si>
  <si>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</si>
  <si>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</si>
  <si>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</si>
  <si>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</si>
  <si>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</si>
  <si>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</si>
  <si>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</si>
  <si>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</si>
  <si>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</si>
  <si>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</si>
  <si>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</si>
  <si>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</si>
  <si>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</si>
  <si>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</si>
  <si>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</si>
  <si>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</si>
  <si>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</si>
  <si>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</si>
  <si>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</si>
  <si>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</si>
  <si>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</si>
  <si>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</si>
  <si>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</si>
  <si>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</si>
  <si>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</si>
  <si>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</si>
  <si>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</si>
  <si>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</si>
  <si>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</si>
  <si>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</si>
  <si>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</si>
  <si>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</si>
  <si>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</si>
  <si>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</si>
  <si>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</si>
  <si>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</si>
  <si>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</si>
  <si>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</si>
  <si>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</si>
  <si>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</si>
  <si>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</si>
  <si>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</si>
  <si>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</si>
  <si>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</si>
  <si>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</si>
  <si>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</si>
  <si>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</si>
  <si>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</si>
  <si>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</si>
  <si>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</si>
  <si>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</si>
  <si>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</si>
  <si>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</si>
  <si>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</si>
  <si>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</si>
  <si>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</si>
  <si>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</si>
  <si>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</si>
  <si>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</si>
  <si>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</si>
  <si>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</si>
  <si>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</si>
  <si>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</si>
  <si>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</si>
  <si>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</si>
  <si>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</si>
  <si>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</si>
  <si>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</si>
  <si>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</si>
  <si>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</si>
  <si>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</si>
  <si>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</si>
  <si>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</si>
  <si>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</si>
  <si>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</si>
  <si>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</si>
  <si>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</si>
  <si>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</si>
  <si>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</si>
  <si>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</si>
  <si>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</si>
  <si>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</si>
  <si>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</si>
  <si>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</si>
  <si>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</si>
  <si>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</si>
  <si>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</si>
  <si>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</si>
  <si>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</si>
  <si>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</si>
  <si>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</si>
  <si>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</si>
  <si>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</si>
  <si>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</si>
  <si>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</si>
  <si>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</si>
  <si>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</si>
  <si>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</si>
  <si>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</si>
  <si>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</si>
  <si>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</si>
  <si>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</si>
  <si>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</si>
  <si>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</si>
  <si>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</si>
  <si>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</si>
  <si>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</si>
  <si>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</si>
  <si>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</si>
  <si>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</si>
  <si>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</si>
  <si>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</si>
  <si>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</si>
  <si>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</si>
  <si>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</si>
  <si>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</si>
  <si>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</si>
  <si>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</si>
  <si>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</si>
  <si>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</si>
  <si>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</si>
  <si>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</si>
  <si>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</si>
  <si>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</si>
  <si>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</si>
  <si>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</si>
  <si>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</si>
  <si>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</si>
  <si>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</si>
  <si>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</si>
  <si>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</si>
  <si>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</si>
  <si>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</si>
  <si>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</si>
  <si>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</si>
  <si>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</si>
  <si>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</si>
  <si>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</si>
  <si>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</si>
  <si>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</si>
  <si>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</si>
  <si>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</si>
  <si>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</si>
  <si>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</si>
  <si>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</si>
  <si>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</si>
  <si>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</si>
  <si>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</si>
  <si>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</si>
  <si>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</si>
  <si>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</si>
  <si>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</si>
  <si>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</si>
  <si>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</si>
  <si>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</si>
  <si>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</si>
  <si>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</si>
  <si>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</si>
  <si>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</si>
  <si>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</si>
  <si>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</si>
  <si>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</si>
  <si>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</si>
  <si>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</si>
  <si>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</si>
  <si>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</si>
  <si>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</si>
  <si>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</si>
  <si>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</si>
  <si>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</si>
  <si>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</si>
  <si>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</si>
  <si>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</si>
  <si>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</si>
  <si>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</si>
  <si>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</si>
  <si>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</si>
  <si>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</si>
  <si>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</si>
  <si>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</si>
  <si>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</si>
  <si>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</si>
  <si>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</si>
  <si>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</si>
  <si>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</si>
  <si>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</si>
  <si>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</si>
  <si>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</si>
  <si>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</si>
  <si>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</si>
  <si>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</si>
  <si>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</si>
  <si>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</si>
  <si>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</si>
  <si>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</si>
  <si>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</si>
  <si>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</si>
  <si>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</si>
  <si>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</si>
  <si>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</si>
  <si>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</si>
  <si>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</si>
  <si>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</si>
  <si>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</si>
  <si>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</si>
  <si>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</si>
  <si>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</si>
  <si>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</si>
  <si>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</si>
  <si>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</si>
  <si>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</si>
  <si>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</si>
  <si>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</si>
  <si>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</si>
  <si>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</si>
  <si>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</si>
  <si>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</si>
  <si>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</si>
  <si>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</si>
  <si>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</si>
  <si>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</si>
  <si>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</si>
  <si>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</si>
  <si>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</si>
  <si>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</si>
  <si>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</si>
  <si>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</si>
  <si>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</si>
  <si>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</si>
  <si>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</si>
  <si>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</si>
  <si>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</si>
  <si>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</si>
  <si>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</si>
  <si>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</si>
  <si>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</si>
  <si>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</si>
  <si>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</si>
  <si>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</si>
  <si>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</si>
  <si>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</si>
  <si>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</si>
  <si>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</si>
  <si>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</si>
  <si>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</si>
  <si>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</si>
  <si>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</si>
  <si>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</si>
  <si>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</si>
  <si>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</si>
  <si>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</si>
  <si>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</si>
  <si>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</si>
  <si>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</si>
  <si>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</si>
  <si>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</si>
  <si>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</si>
  <si>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</si>
  <si>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</si>
  <si>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</si>
  <si>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</si>
  <si>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</si>
  <si>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</si>
  <si>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</si>
  <si>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</si>
  <si>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</si>
  <si>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</si>
  <si>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</si>
  <si>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</si>
  <si>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</si>
  <si>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</si>
  <si>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</si>
  <si>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</si>
  <si>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</si>
  <si>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</si>
  <si>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</si>
  <si>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</si>
  <si>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</si>
  <si>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</si>
  <si>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</si>
  <si>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</si>
  <si>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</si>
  <si>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</si>
  <si>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</si>
  <si>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</si>
  <si>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</si>
  <si>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</si>
  <si>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</si>
  <si>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</si>
  <si>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</si>
  <si>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</si>
  <si>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</si>
  <si>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</si>
  <si>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</si>
  <si>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</si>
  <si>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</si>
  <si>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</si>
  <si>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</si>
  <si>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</si>
  <si>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</si>
  <si>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</si>
  <si>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</si>
  <si>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</si>
  <si>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</si>
  <si>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</si>
  <si>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</si>
  <si>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</si>
  <si>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</si>
  <si>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</si>
  <si>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</si>
  <si>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</si>
  <si>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</si>
  <si>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</si>
  <si>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</si>
  <si>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</si>
  <si>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</si>
  <si>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</si>
  <si>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</si>
  <si>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</si>
  <si>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</si>
  <si>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</si>
  <si>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</si>
  <si>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</si>
  <si>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</si>
  <si>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</si>
  <si>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</si>
  <si>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</si>
  <si>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</si>
  <si>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</si>
  <si>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</si>
  <si>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</si>
  <si>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</si>
  <si>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</si>
  <si>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</si>
  <si>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</si>
  <si>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</si>
  <si>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</si>
  <si>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</si>
  <si>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</si>
  <si>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</si>
  <si>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</si>
  <si>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</si>
  <si>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</si>
  <si>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</si>
  <si>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</si>
  <si>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</si>
  <si>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</si>
  <si>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</si>
  <si>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</si>
  <si>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</si>
  <si>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</si>
  <si>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</si>
  <si>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</si>
  <si>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</si>
  <si>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</si>
  <si>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</si>
  <si>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</si>
  <si>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</si>
  <si>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</si>
  <si>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</si>
  <si>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</si>
  <si>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</si>
  <si>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</si>
  <si>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</si>
  <si>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</si>
  <si>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</si>
  <si>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</si>
  <si>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</si>
  <si>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</si>
  <si>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</si>
  <si>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</si>
  <si>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</si>
  <si>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</si>
  <si>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</si>
  <si>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</si>
  <si>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</si>
  <si>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</si>
  <si>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</si>
  <si>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</si>
  <si>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</si>
  <si>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</si>
  <si>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</si>
  <si>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</si>
  <si>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</si>
  <si>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</si>
  <si>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</si>
  <si>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</si>
  <si>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</si>
  <si>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</si>
  <si>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</si>
  <si>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</si>
  <si>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</si>
  <si>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</si>
  <si>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</si>
  <si>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</si>
  <si>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</si>
  <si>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</si>
  <si>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</si>
  <si>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</si>
  <si>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</si>
  <si>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</si>
  <si>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</si>
  <si>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</si>
  <si>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</si>
  <si>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</si>
  <si>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</si>
  <si>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</si>
  <si>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</si>
  <si>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</si>
  <si>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</si>
  <si>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</si>
  <si>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</si>
  <si>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</si>
  <si>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</si>
  <si>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</si>
  <si>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</si>
  <si>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</si>
  <si>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</si>
  <si>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</si>
  <si>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</si>
  <si>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</si>
  <si>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</si>
  <si>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</si>
  <si>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</si>
  <si>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</si>
  <si>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</si>
  <si>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</si>
  <si>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</si>
  <si>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</si>
  <si>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</si>
  <si>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</si>
  <si>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</si>
  <si>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</si>
  <si>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</si>
  <si>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</si>
  <si>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</si>
  <si>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</si>
  <si>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</si>
  <si>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</si>
  <si>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</si>
  <si>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</si>
  <si>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</si>
  <si>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</si>
  <si>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</si>
  <si>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</si>
  <si>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</si>
  <si>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</si>
  <si>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</si>
  <si>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</si>
  <si>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</si>
  <si>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</si>
  <si>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</si>
  <si>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</si>
  <si>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</si>
  <si>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</si>
  <si>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</si>
  <si>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</si>
  <si>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</si>
  <si>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</si>
  <si>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</si>
  <si>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</si>
  <si>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</si>
  <si>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</si>
  <si>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</si>
  <si>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</si>
  <si>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</si>
  <si>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</si>
  <si>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</si>
  <si>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</si>
  <si>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</si>
  <si>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</si>
  <si>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</si>
  <si>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</si>
  <si>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</si>
  <si>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</si>
  <si>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</si>
  <si>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</si>
  <si>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</si>
  <si>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</si>
  <si>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</si>
  <si>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</si>
  <si>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</si>
  <si>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</si>
  <si>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</si>
  <si>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</si>
  <si>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</si>
  <si>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</si>
  <si>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</si>
  <si>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</si>
  <si>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</si>
  <si>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</si>
  <si>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</si>
  <si>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</si>
  <si>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</si>
  <si>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</si>
  <si>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</si>
  <si>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</si>
  <si>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</si>
  <si>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</si>
  <si>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</si>
  <si>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</si>
  <si>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</si>
  <si>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</si>
  <si>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</si>
  <si>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</si>
  <si>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</si>
  <si>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</si>
  <si>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</si>
  <si>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</si>
  <si>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</si>
  <si>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</si>
  <si>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</si>
  <si>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</si>
  <si>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</si>
  <si>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</si>
  <si>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</si>
  <si>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</si>
  <si>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</si>
  <si>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</si>
  <si>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</si>
  <si>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</si>
  <si>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</si>
  <si>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</si>
  <si>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</si>
  <si>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</si>
  <si>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</si>
  <si>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</si>
  <si>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</si>
  <si>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</si>
  <si>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</si>
  <si>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</si>
  <si>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</si>
  <si>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</si>
  <si>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</si>
  <si>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</si>
  <si>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</si>
  <si>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</si>
  <si>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</si>
  <si>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</si>
  <si>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</si>
  <si>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</si>
  <si>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</si>
  <si>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</si>
  <si>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</si>
  <si>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</si>
  <si>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</si>
  <si>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</si>
  <si>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</si>
  <si>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</si>
  <si>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</si>
  <si>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</si>
  <si>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</si>
  <si>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</si>
  <si>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</si>
  <si>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</si>
  <si>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</si>
  <si>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</si>
  <si>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</si>
  <si>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</si>
  <si>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</si>
  <si>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</si>
  <si>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</si>
  <si>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</si>
  <si>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</si>
  <si>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</si>
  <si>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</si>
  <si>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</si>
  <si>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</si>
  <si>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</si>
  <si>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</si>
  <si>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</si>
  <si>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</si>
  <si>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</si>
  <si>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</si>
  <si>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</si>
  <si>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</si>
  <si>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</si>
  <si>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</si>
  <si>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</si>
  <si>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</si>
  <si>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</si>
  <si>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</si>
  <si>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</si>
  <si>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</si>
  <si>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</si>
  <si>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</si>
  <si>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</si>
  <si>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</si>
  <si>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</si>
  <si>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</si>
  <si>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</si>
  <si>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</si>
  <si>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</si>
  <si>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</si>
  <si>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</si>
  <si>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</si>
  <si>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</si>
  <si>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</si>
  <si>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</si>
  <si>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</si>
  <si>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</si>
  <si>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</si>
  <si>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</si>
  <si>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</si>
  <si>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</si>
  <si>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</si>
  <si>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</si>
  <si>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</si>
  <si>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</si>
  <si>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</si>
  <si>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</si>
  <si>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</si>
  <si>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</si>
  <si>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</si>
  <si>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</si>
  <si>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</si>
  <si>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</si>
  <si>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</si>
  <si>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</si>
  <si>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</si>
  <si>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</si>
  <si>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</si>
  <si>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</si>
  <si>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</si>
  <si>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</si>
  <si>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</si>
  <si>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</si>
  <si>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</si>
  <si>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</si>
  <si>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</si>
  <si>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</si>
  <si>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</si>
  <si>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</si>
  <si>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</si>
  <si>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</si>
  <si>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</si>
  <si>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</si>
  <si>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</si>
  <si>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</si>
  <si>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</si>
  <si>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</si>
  <si>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</si>
  <si>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</si>
  <si>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</si>
  <si>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</si>
  <si>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</si>
  <si>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</si>
  <si>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</si>
  <si>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</si>
  <si>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</si>
  <si>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</si>
  <si>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</si>
  <si>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</si>
  <si>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</si>
  <si>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</si>
  <si>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</si>
  <si>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</si>
  <si>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</si>
  <si>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</si>
  <si>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</si>
  <si>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</si>
  <si>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</si>
  <si>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</si>
  <si>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</si>
  <si>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</si>
  <si>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</si>
  <si>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</si>
  <si>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</si>
  <si>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</si>
  <si>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</si>
  <si>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</si>
  <si>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</si>
  <si>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</si>
  <si>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</si>
  <si>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</si>
  <si>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</si>
  <si>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</si>
  <si>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</si>
  <si>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</si>
  <si>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</si>
  <si>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</si>
  <si>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</si>
  <si>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</si>
  <si>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</si>
  <si>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</si>
  <si>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</si>
  <si>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</si>
  <si>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</si>
  <si>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</si>
  <si>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</si>
  <si>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</si>
  <si>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</si>
  <si>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</si>
  <si>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</si>
  <si>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</si>
  <si>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</si>
  <si>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</si>
  <si>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</si>
  <si>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</si>
  <si>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</si>
  <si>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</si>
  <si>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</si>
  <si>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</si>
  <si>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</si>
  <si>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</si>
  <si>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</si>
  <si>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</si>
  <si>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</si>
  <si>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</si>
  <si>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</si>
  <si>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</si>
  <si>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</si>
  <si>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</si>
  <si>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</si>
  <si>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</si>
  <si>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</si>
  <si>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</si>
  <si>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</si>
  <si>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</si>
  <si>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</si>
  <si>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</si>
  <si>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</si>
  <si>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</si>
  <si>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</si>
  <si>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</si>
  <si>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</si>
  <si>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</si>
  <si>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</si>
  <si>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</si>
  <si>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</si>
  <si>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</si>
  <si>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</si>
  <si>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</si>
  <si>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</si>
  <si>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</si>
  <si>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</si>
  <si>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</si>
  <si>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</si>
  <si>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</si>
  <si>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</si>
  <si>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</si>
  <si>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</si>
  <si>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</si>
  <si>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</si>
  <si>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</si>
  <si>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</si>
  <si>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</si>
  <si>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</si>
  <si>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</si>
  <si>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</si>
  <si>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</si>
  <si>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</si>
  <si>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</si>
  <si>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</si>
  <si>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</si>
  <si>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</si>
  <si>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</si>
  <si>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</si>
  <si>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</si>
  <si>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</si>
  <si>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</si>
  <si>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</si>
  <si>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</si>
  <si>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</si>
  <si>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</si>
  <si>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</si>
  <si>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</si>
  <si>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</si>
  <si>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</si>
  <si>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</si>
  <si>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</si>
  <si>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</si>
  <si>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</si>
  <si>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</si>
  <si>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</si>
  <si>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</si>
  <si>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</si>
  <si>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</si>
  <si>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</si>
  <si>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</si>
  <si>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</si>
  <si>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</si>
  <si>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</si>
  <si>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</si>
  <si>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</si>
  <si>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</si>
  <si>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</si>
  <si>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</si>
  <si>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</si>
  <si>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</si>
  <si>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</si>
  <si>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</si>
  <si>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</si>
  <si>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</si>
  <si>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</si>
  <si>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</si>
  <si>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</si>
  <si>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</si>
  <si>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</si>
  <si>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</si>
  <si>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</si>
  <si>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</si>
  <si>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</si>
  <si>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</si>
  <si>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</si>
  <si>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</si>
  <si>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</si>
  <si>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</si>
  <si>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</si>
  <si>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</si>
  <si>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</si>
  <si>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</si>
  <si>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</si>
  <si>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</si>
  <si>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</si>
  <si>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</si>
  <si>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</si>
  <si>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</si>
  <si>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</si>
  <si>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</si>
  <si>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</si>
  <si>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</si>
  <si>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</si>
  <si>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</si>
  <si>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</si>
  <si>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</si>
  <si>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</si>
  <si>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</si>
  <si>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</si>
  <si>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</si>
  <si>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</si>
  <si>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</si>
  <si>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</si>
  <si>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</si>
  <si>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</si>
  <si>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</si>
  <si>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</si>
  <si>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</si>
  <si>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</si>
  <si>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</si>
  <si>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</si>
  <si>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</si>
  <si>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</si>
  <si>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</si>
  <si>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</si>
  <si>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</si>
  <si>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</si>
  <si>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</si>
  <si>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</si>
  <si>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</si>
  <si>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</si>
  <si>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</si>
  <si>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</si>
  <si>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</si>
  <si>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</si>
  <si>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</si>
  <si>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</si>
  <si>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</si>
  <si>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</si>
  <si>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</si>
  <si>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</si>
  <si>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</si>
  <si>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</si>
  <si>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</si>
  <si>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</si>
  <si>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</si>
  <si>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</si>
  <si>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</si>
  <si>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</si>
  <si>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</si>
  <si>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</si>
  <si>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</si>
  <si>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</si>
  <si>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</si>
  <si>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</si>
  <si>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</si>
  <si>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</si>
  <si>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</si>
  <si>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</si>
  <si>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</si>
  <si>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</si>
  <si>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</si>
  <si>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</si>
  <si>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</si>
  <si>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</si>
  <si>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</si>
  <si>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</si>
  <si>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</si>
  <si>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</si>
  <si>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</si>
  <si>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</si>
  <si>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</si>
  <si>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</si>
  <si>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</si>
  <si>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</si>
  <si>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</si>
  <si>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</si>
  <si>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</si>
  <si>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</si>
  <si>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</si>
  <si>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</si>
  <si>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</si>
  <si>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</si>
  <si>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</si>
  <si>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</si>
  <si>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</si>
  <si>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</si>
  <si>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</si>
  <si>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</si>
  <si>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</si>
  <si>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</si>
  <si>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</si>
  <si>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</si>
  <si>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</si>
  <si>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</si>
  <si>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</si>
  <si>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</si>
  <si>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</si>
  <si>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</si>
  <si>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</si>
  <si>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</si>
  <si>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</si>
  <si>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</si>
  <si>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</si>
  <si>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</si>
  <si>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</si>
  <si>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</si>
  <si>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</si>
  <si>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</si>
  <si>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</si>
  <si>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</si>
  <si>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</si>
  <si>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</si>
  <si>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</si>
  <si>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</si>
  <si>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</si>
  <si>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</si>
  <si>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</si>
  <si>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</si>
  <si>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</si>
  <si>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</si>
  <si>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</si>
  <si>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</si>
  <si>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</si>
  <si>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</si>
  <si>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</si>
  <si>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</si>
  <si>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</si>
  <si>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</si>
  <si>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</si>
  <si>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</si>
  <si>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</si>
  <si>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</si>
  <si>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</si>
  <si>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</si>
  <si>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</si>
  <si>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</si>
  <si>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</si>
  <si>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</si>
  <si>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</si>
  <si>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</si>
  <si>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</si>
  <si>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</si>
  <si>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</si>
  <si>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</si>
  <si>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</si>
  <si>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</si>
  <si>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</si>
  <si>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</si>
  <si>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</si>
  <si>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</si>
  <si>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</si>
  <si>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</si>
  <si>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</si>
  <si>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</si>
  <si>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</si>
  <si>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</si>
  <si>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</si>
  <si>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</si>
  <si>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</si>
  <si>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</si>
  <si>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</si>
  <si>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</si>
  <si>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</si>
  <si>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</si>
  <si>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</si>
  <si>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</si>
  <si>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</si>
  <si>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</si>
  <si>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</si>
  <si>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</si>
  <si>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</si>
  <si>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</si>
  <si>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</si>
  <si>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</si>
  <si>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</si>
  <si>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</si>
  <si>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</si>
  <si>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</si>
  <si>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</si>
  <si>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</si>
  <si>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</si>
  <si>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</si>
  <si>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</si>
  <si>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</si>
  <si>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</si>
  <si>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</si>
  <si>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</si>
  <si>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</si>
  <si>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</si>
  <si>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</si>
  <si>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</si>
  <si>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</si>
  <si>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</si>
  <si>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</si>
  <si>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</si>
  <si>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</si>
  <si>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</si>
  <si>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</si>
  <si>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</si>
  <si>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</si>
  <si>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</si>
  <si>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</si>
  <si>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</si>
  <si>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</si>
  <si>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</si>
  <si>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</si>
  <si>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</si>
  <si>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</si>
  <si>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</si>
  <si>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</si>
  <si>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</si>
  <si>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</si>
  <si>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</si>
  <si>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</si>
  <si>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</si>
  <si>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</si>
  <si>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</si>
  <si>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</si>
  <si>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</si>
  <si>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</si>
  <si>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</si>
  <si>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</si>
  <si>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</si>
  <si>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</si>
  <si>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</si>
  <si>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</si>
  <si>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</si>
  <si>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</si>
  <si>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</si>
  <si>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</si>
  <si>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</si>
  <si>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</si>
  <si>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</si>
  <si>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</si>
  <si>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</si>
  <si>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</si>
  <si>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</si>
  <si>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</si>
  <si>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</si>
  <si>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</si>
  <si>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</si>
  <si>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</si>
  <si>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</si>
  <si>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</si>
  <si>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</si>
  <si>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</si>
  <si>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</si>
  <si>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</si>
  <si>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</si>
  <si>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</si>
  <si>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</si>
  <si>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</si>
  <si>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</si>
  <si>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</si>
  <si>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</si>
  <si>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</si>
  <si>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</si>
  <si>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</si>
  <si>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</si>
  <si>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</si>
  <si>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</si>
  <si>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</si>
  <si>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</si>
  <si>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</si>
  <si>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</si>
  <si>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</si>
  <si>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</si>
  <si>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</si>
  <si>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</si>
  <si>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</si>
  <si>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</si>
  <si>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</si>
  <si>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</si>
  <si>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</si>
  <si>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</si>
  <si>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</si>
  <si>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</si>
  <si>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</si>
  <si>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</si>
  <si>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</si>
  <si>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</si>
  <si>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</si>
  <si>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</si>
  <si>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</si>
  <si>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</si>
  <si>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</si>
  <si>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</si>
  <si>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</si>
  <si>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</si>
  <si>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</si>
  <si>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</si>
  <si>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</si>
  <si>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</si>
  <si>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</si>
  <si>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</si>
  <si>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</si>
  <si>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</si>
  <si>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</si>
  <si>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</si>
  <si>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</si>
  <si>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</si>
  <si>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</si>
  <si>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</si>
  <si>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</si>
  <si>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</si>
  <si>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</si>
  <si>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</si>
  <si>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</si>
  <si>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</si>
  <si>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</si>
  <si>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</si>
  <si>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</si>
  <si>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</si>
  <si>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</si>
  <si>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</si>
  <si>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</si>
  <si>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</si>
  <si>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</si>
  <si>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</si>
  <si>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</si>
  <si>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</si>
  <si>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</si>
  <si>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</si>
  <si>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</si>
  <si>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</si>
  <si>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</si>
  <si>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</si>
  <si>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</si>
  <si>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</si>
  <si>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</si>
  <si>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</si>
  <si>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</si>
  <si>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</si>
  <si>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</si>
  <si>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</si>
  <si>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</si>
  <si>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</si>
  <si>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</si>
  <si>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</si>
  <si>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</si>
  <si>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</si>
  <si>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</si>
  <si>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</si>
  <si>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</si>
  <si>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</si>
  <si>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</si>
  <si>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</si>
  <si>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</si>
  <si>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</si>
  <si>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</si>
  <si>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</si>
  <si>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</si>
  <si>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</si>
  <si>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</si>
  <si>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</si>
  <si>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</si>
  <si>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</si>
  <si>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</si>
  <si>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</si>
  <si>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</si>
  <si>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</si>
  <si>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</si>
  <si>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</si>
  <si>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</si>
  <si>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</si>
  <si>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</si>
  <si>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</si>
  <si>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</si>
  <si>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</si>
  <si>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</si>
  <si>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</si>
  <si>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</si>
  <si>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</si>
  <si>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</si>
  <si>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</si>
  <si>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</si>
  <si>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</si>
  <si>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</si>
  <si>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</si>
  <si>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</si>
  <si>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</si>
  <si>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</si>
  <si>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</si>
  <si>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</si>
  <si>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</si>
  <si>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</si>
  <si>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</si>
  <si>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</si>
  <si>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</si>
  <si>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</si>
  <si>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</si>
  <si>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</si>
  <si>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</si>
  <si>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</si>
  <si>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</si>
  <si>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</si>
  <si>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</si>
  <si>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</si>
  <si>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</si>
  <si>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</si>
  <si>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</si>
  <si>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</si>
  <si>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</si>
  <si>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</si>
  <si>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</si>
  <si>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</si>
  <si>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</si>
  <si>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</si>
  <si>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</si>
  <si>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</si>
  <si>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</si>
  <si>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</si>
  <si>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</si>
  <si>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</si>
  <si>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</si>
  <si>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</si>
  <si>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</si>
  <si>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</si>
  <si>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</si>
  <si>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</si>
  <si>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</si>
  <si>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</si>
  <si>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</si>
  <si>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</si>
  <si>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</si>
  <si>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</si>
  <si>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</si>
  <si>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</si>
  <si>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</si>
  <si>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</si>
  <si>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</si>
  <si>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</si>
  <si>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</si>
  <si>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</si>
  <si>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</si>
  <si>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</si>
  <si>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</si>
  <si>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</si>
  <si>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</si>
  <si>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</si>
  <si>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</si>
  <si>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</si>
  <si>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</si>
  <si>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</si>
  <si>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</si>
  <si>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</si>
  <si>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</si>
  <si>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</si>
  <si>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</si>
  <si>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</si>
  <si>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</si>
  <si>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</si>
  <si>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</si>
  <si>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</si>
  <si>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</si>
  <si>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</si>
  <si>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</si>
  <si>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</si>
  <si>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</si>
  <si>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</si>
  <si>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</si>
  <si>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</si>
  <si>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</si>
  <si>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</si>
  <si>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</si>
  <si>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</si>
  <si>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</si>
  <si>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</si>
  <si>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</si>
  <si>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</si>
  <si>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</si>
  <si>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</si>
  <si>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</si>
  <si>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</si>
  <si>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</si>
  <si>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</si>
  <si>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</si>
  <si>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</si>
  <si>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</si>
  <si>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</si>
  <si>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</si>
  <si>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</si>
  <si>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</si>
  <si>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</si>
  <si>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</si>
  <si>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</si>
  <si>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</si>
  <si>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</si>
  <si>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</si>
  <si>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</si>
  <si>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</si>
  <si>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</si>
  <si>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</si>
  <si>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</si>
  <si>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</si>
  <si>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</si>
  <si>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</si>
  <si>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</si>
  <si>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</si>
  <si>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</si>
  <si>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</si>
  <si>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</si>
  <si>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</si>
  <si>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</si>
  <si>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</si>
  <si>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</si>
  <si>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</si>
  <si>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</si>
  <si>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</si>
  <si>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</si>
  <si>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</si>
  <si>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</si>
  <si>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</si>
  <si>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</si>
  <si>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</si>
  <si>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</si>
  <si>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</si>
  <si>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</si>
  <si>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</si>
  <si>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</si>
  <si>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</si>
  <si>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</si>
  <si>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</si>
  <si>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</si>
  <si>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</si>
  <si>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</si>
  <si>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</si>
  <si>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</si>
  <si>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</si>
  <si>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</si>
  <si>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</si>
  <si>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</si>
  <si>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</si>
  <si>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</si>
  <si>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</si>
  <si>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</si>
  <si>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</si>
  <si>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</si>
  <si>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</si>
  <si>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</si>
  <si>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</si>
  <si>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</si>
  <si>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</si>
  <si>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</si>
  <si>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</si>
  <si>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</si>
  <si>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</si>
  <si>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</si>
  <si>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</si>
  <si>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</si>
  <si>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</si>
  <si>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</si>
  <si>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</si>
  <si>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</si>
  <si>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</si>
  <si>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</si>
  <si>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</si>
  <si>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</si>
  <si>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</si>
  <si>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</si>
  <si>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</si>
  <si>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</si>
  <si>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</si>
  <si>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</si>
  <si>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</si>
  <si>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</si>
  <si>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</si>
  <si>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</si>
  <si>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</si>
  <si>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</si>
  <si>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</si>
  <si>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</si>
  <si>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</si>
  <si>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</si>
  <si>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</si>
  <si>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</si>
  <si>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</si>
  <si>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</si>
  <si>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</si>
  <si>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</si>
  <si>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</si>
  <si>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</si>
  <si>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</si>
  <si>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</si>
  <si>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</si>
  <si>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</si>
  <si>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</si>
  <si>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</si>
  <si>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</si>
  <si>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</si>
  <si>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</si>
  <si>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</si>
  <si>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</si>
  <si>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</si>
  <si>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</si>
  <si>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</si>
  <si>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</si>
  <si>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</si>
  <si>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</si>
  <si>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</si>
  <si>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</si>
  <si>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</si>
  <si>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</si>
  <si>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</si>
  <si>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</si>
  <si>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</si>
  <si>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</si>
  <si>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</si>
  <si>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</si>
  <si>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</si>
  <si>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</si>
  <si>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</si>
  <si>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</si>
  <si>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</si>
  <si>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</si>
  <si>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</si>
  <si>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</si>
  <si>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</si>
  <si>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</si>
  <si>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</si>
  <si>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</si>
  <si>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</si>
  <si>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</si>
  <si>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</si>
  <si>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</si>
  <si>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</si>
  <si>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</si>
  <si>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</si>
  <si>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</si>
  <si>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</si>
  <si>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</si>
  <si>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</si>
  <si>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</si>
  <si>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</si>
  <si>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</si>
  <si>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</si>
  <si>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</si>
  <si>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</si>
  <si>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</si>
  <si>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</si>
  <si>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</si>
  <si>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</si>
  <si>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</si>
  <si>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</si>
  <si>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</si>
  <si>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</si>
  <si>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</si>
  <si>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</si>
  <si>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</si>
  <si>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</si>
  <si>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</si>
  <si>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</si>
  <si>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</si>
  <si>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</si>
  <si>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</si>
  <si>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</si>
  <si>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</si>
  <si>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</si>
  <si>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</si>
  <si>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</si>
  <si>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</si>
  <si>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</si>
  <si>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</si>
  <si>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</si>
  <si>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</si>
  <si>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</si>
  <si>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</si>
  <si>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</si>
  <si>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</si>
  <si>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</si>
  <si>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</si>
  <si>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</si>
  <si>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</si>
  <si>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</si>
  <si>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</si>
  <si>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</si>
  <si>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</si>
  <si>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</si>
  <si>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</si>
  <si>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</si>
  <si>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</si>
  <si>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</si>
  <si>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</si>
  <si>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</si>
  <si>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</si>
  <si>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</si>
  <si>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</si>
  <si>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</si>
  <si>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</si>
  <si>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</si>
  <si>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</si>
  <si>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</si>
  <si>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</si>
  <si>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</si>
  <si>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</si>
  <si>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</si>
  <si>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</si>
  <si>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</si>
  <si>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</si>
  <si>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</si>
  <si>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</si>
  <si>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</si>
  <si>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</si>
  <si>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</si>
  <si>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</si>
  <si>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</si>
  <si>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</si>
  <si>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</si>
  <si>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</si>
  <si>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</si>
  <si>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</si>
  <si>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</si>
  <si>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</si>
  <si>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</si>
  <si>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</si>
  <si>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</si>
  <si>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</si>
  <si>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</si>
  <si>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</si>
  <si>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</si>
  <si>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</si>
  <si>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</si>
  <si>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</si>
  <si>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</si>
  <si>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</si>
  <si>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</si>
  <si>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</si>
  <si>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</si>
  <si>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</si>
  <si>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</si>
  <si>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</si>
  <si>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</si>
  <si>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</si>
  <si>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</si>
  <si>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</si>
  <si>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</si>
  <si>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</si>
  <si>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</si>
  <si>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</si>
  <si>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</si>
  <si>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</si>
  <si>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</si>
  <si>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</si>
  <si>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</si>
  <si>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</si>
  <si>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</si>
  <si>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</si>
  <si>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</si>
  <si>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</si>
  <si>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</si>
  <si>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</si>
  <si>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</si>
  <si>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</si>
  <si>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</si>
  <si>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</si>
  <si>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</si>
  <si>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</si>
  <si>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</si>
  <si>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</si>
  <si>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</si>
  <si>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</si>
  <si>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</si>
  <si>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</si>
  <si>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</si>
  <si>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</si>
  <si>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</si>
  <si>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</si>
  <si>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</si>
  <si>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</si>
  <si>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</si>
  <si>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</si>
  <si>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</si>
  <si>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</si>
  <si>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</si>
  <si>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</si>
  <si>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</si>
  <si>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</si>
  <si>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</si>
  <si>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</si>
  <si>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</si>
  <si>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</si>
  <si>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</si>
  <si>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</si>
  <si>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</si>
  <si>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</si>
  <si>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</si>
  <si>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</si>
  <si>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</si>
  <si>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</si>
  <si>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</si>
  <si>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</si>
  <si>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</si>
  <si>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</si>
  <si>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</si>
  <si>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</si>
  <si>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</si>
  <si>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</si>
  <si>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</si>
  <si>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</si>
  <si>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</si>
  <si>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</si>
  <si>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</si>
  <si>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</si>
  <si>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</si>
  <si>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</si>
  <si>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</si>
  <si>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</si>
  <si>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</si>
  <si>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</si>
  <si>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</si>
  <si>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</si>
  <si>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</si>
  <si>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</si>
  <si>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</si>
  <si>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</si>
  <si>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</si>
  <si>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</si>
  <si>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</si>
  <si>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</si>
  <si>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</si>
  <si>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</si>
  <si>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</si>
  <si>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</si>
  <si>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</si>
  <si>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</si>
  <si>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</si>
  <si>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</si>
  <si>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</si>
  <si>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</si>
  <si>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</si>
  <si>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</si>
  <si>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</si>
  <si>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</si>
  <si>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</si>
  <si>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</si>
  <si>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</si>
  <si>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</si>
  <si>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</si>
  <si>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</si>
  <si>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</si>
  <si>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</si>
  <si>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</si>
  <si>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</si>
  <si>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</si>
  <si>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</si>
  <si>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</si>
  <si>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</si>
  <si>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</si>
  <si>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</si>
  <si>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</si>
  <si>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</si>
  <si>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</si>
  <si>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</si>
  <si>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</si>
  <si>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</si>
  <si>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</si>
  <si>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</si>
  <si>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</si>
  <si>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</si>
  <si>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</si>
  <si>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</si>
  <si>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</si>
  <si>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</si>
  <si>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</si>
  <si>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</si>
  <si>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</si>
  <si>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</si>
  <si>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</si>
  <si>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</si>
  <si>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</si>
  <si>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</si>
  <si>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</si>
  <si>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</si>
  <si>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</si>
  <si>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</si>
  <si>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</si>
  <si>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</si>
  <si>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</si>
  <si>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</si>
  <si>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</si>
  <si>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</si>
  <si>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</si>
  <si>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</si>
  <si>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</si>
  <si>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</si>
  <si>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</si>
  <si>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</si>
  <si>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</si>
  <si>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</si>
  <si>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</si>
  <si>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</si>
  <si>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</si>
  <si>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</si>
  <si>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</si>
  <si>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</si>
  <si>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</si>
  <si>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</si>
  <si>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</si>
  <si>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</si>
  <si>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</si>
  <si>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</si>
  <si>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</si>
  <si>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</si>
  <si>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</si>
  <si>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</si>
  <si>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</si>
  <si>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</si>
  <si>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</si>
  <si>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</si>
  <si>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</si>
  <si>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</si>
  <si>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</si>
  <si>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</si>
  <si>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</si>
  <si>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</si>
  <si>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</si>
  <si>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</si>
  <si>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</si>
  <si>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</si>
  <si>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</si>
  <si>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</si>
  <si>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</si>
  <si>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</si>
  <si>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</si>
  <si>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</si>
  <si>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</si>
  <si>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</si>
  <si>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</si>
  <si>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</si>
  <si>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</si>
  <si>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</si>
  <si>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</si>
  <si>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</si>
  <si>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</si>
  <si>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</si>
  <si>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</si>
  <si>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</si>
  <si>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</si>
  <si>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</si>
  <si>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</si>
  <si>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</si>
  <si>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</si>
  <si>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</si>
  <si>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</si>
  <si>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</si>
  <si>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</si>
  <si>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</si>
  <si>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</si>
  <si>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</si>
  <si>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</si>
  <si>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</si>
  <si>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</si>
  <si>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</si>
  <si>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</si>
  <si>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</si>
  <si>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</si>
  <si>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</si>
  <si>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</si>
  <si>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</si>
  <si>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</si>
  <si>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</si>
  <si>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</si>
  <si>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</si>
  <si>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</si>
  <si>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</si>
  <si>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</si>
  <si>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</si>
  <si>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</si>
  <si>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</si>
  <si>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</si>
  <si>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</si>
  <si>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</si>
  <si>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</si>
  <si>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</si>
  <si>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</si>
  <si>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</si>
  <si>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</si>
  <si>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</si>
  <si>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</si>
  <si>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</si>
  <si>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</si>
  <si>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</si>
  <si>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</si>
  <si>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</si>
  <si>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</si>
  <si>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</si>
  <si>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</si>
  <si>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</si>
  <si>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</si>
  <si>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</si>
  <si>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</si>
  <si>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</si>
  <si>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</si>
  <si>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</si>
  <si>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</si>
  <si>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</si>
  <si>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</si>
  <si>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</si>
  <si>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</si>
  <si>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</si>
  <si>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</si>
  <si>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</si>
  <si>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</si>
  <si>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</si>
  <si>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</si>
  <si>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</si>
  <si>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</si>
  <si>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</si>
  <si>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</si>
  <si>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</si>
  <si>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</si>
  <si>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</si>
  <si>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</si>
  <si>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</si>
  <si>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</si>
  <si>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</si>
  <si>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</si>
  <si>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</si>
  <si>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</si>
  <si>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</si>
  <si>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</si>
  <si>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</si>
  <si>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</si>
  <si>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</si>
  <si>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</si>
  <si>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</si>
  <si>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</si>
  <si>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</si>
  <si>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</si>
  <si>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</si>
  <si>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</si>
  <si>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</si>
  <si>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</si>
  <si>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</si>
  <si>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</si>
  <si>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</si>
  <si>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</si>
  <si>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</si>
  <si>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</si>
  <si>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</si>
  <si>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</si>
  <si>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</si>
  <si>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</si>
  <si>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</si>
  <si>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</si>
  <si>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</si>
  <si>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</si>
  <si>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</si>
  <si>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</si>
  <si>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</si>
  <si>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</si>
  <si>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</si>
  <si>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</si>
  <si>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</si>
  <si>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</si>
  <si>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</si>
  <si>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</si>
  <si>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</si>
  <si>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</si>
  <si>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</si>
  <si>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</si>
  <si>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</si>
  <si>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</si>
  <si>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</si>
  <si>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</si>
  <si>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</si>
  <si>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</si>
  <si>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</si>
  <si>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</si>
  <si>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</si>
  <si>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</si>
  <si>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</si>
  <si>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</si>
  <si>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</si>
  <si>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</si>
  <si>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</si>
  <si>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</si>
  <si>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</si>
  <si>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</si>
  <si>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</si>
  <si>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</si>
  <si>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</si>
  <si>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</si>
  <si>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</si>
  <si>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</si>
  <si>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</si>
  <si>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</si>
  <si>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</si>
  <si>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</si>
  <si>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</si>
  <si>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</si>
  <si>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</si>
  <si>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</si>
  <si>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</si>
  <si>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</si>
  <si>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</si>
  <si>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</si>
  <si>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</si>
  <si>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</si>
  <si>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</si>
  <si>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</si>
  <si>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</si>
  <si>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</si>
  <si>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</si>
  <si>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</si>
  <si>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</si>
  <si>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</si>
  <si>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</si>
  <si>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</si>
  <si>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</si>
  <si>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</si>
  <si>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</si>
  <si>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</si>
  <si>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</si>
  <si>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</si>
  <si>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</si>
  <si>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</si>
  <si>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</si>
  <si>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</si>
  <si>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</si>
  <si>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</si>
  <si>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</si>
  <si>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</si>
  <si>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</si>
  <si>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</si>
  <si>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</si>
  <si>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</si>
  <si>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</si>
  <si>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</si>
  <si>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</si>
  <si>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</si>
  <si>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</si>
  <si>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</si>
  <si>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</si>
  <si>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</si>
  <si>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</si>
  <si>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</si>
  <si>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</si>
  <si>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</si>
  <si>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</si>
  <si>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</si>
  <si>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</si>
  <si>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</si>
  <si>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</si>
  <si>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</si>
  <si>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</si>
  <si>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</si>
  <si>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</si>
  <si>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</si>
  <si>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</si>
  <si>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</si>
  <si>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</si>
  <si>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</si>
  <si>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</si>
  <si>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</si>
  <si>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</si>
  <si>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</si>
  <si>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</si>
  <si>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</si>
  <si>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</si>
  <si>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</si>
  <si>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</si>
  <si>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</si>
  <si>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</si>
  <si>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</si>
  <si>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</si>
  <si>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</si>
  <si>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</si>
  <si>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</si>
  <si>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</si>
  <si>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</si>
  <si>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</si>
  <si>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</si>
  <si>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</si>
  <si>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</si>
  <si>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</si>
  <si>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</si>
  <si>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</si>
  <si>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</si>
  <si>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</si>
  <si>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</si>
  <si>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</si>
  <si>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</si>
  <si>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</si>
  <si>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</si>
  <si>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</si>
  <si>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</si>
  <si>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</si>
  <si>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</si>
  <si>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</si>
  <si>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</si>
  <si>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</si>
  <si>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</si>
  <si>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</si>
  <si>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</si>
  <si>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</si>
  <si>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</si>
  <si>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</si>
  <si>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</si>
  <si>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</si>
  <si>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</si>
  <si>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</si>
  <si>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</si>
  <si>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</si>
  <si>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</si>
  <si>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</si>
  <si>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</si>
  <si>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</si>
  <si>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</si>
  <si>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</si>
  <si>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</si>
  <si>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</si>
  <si>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</si>
  <si>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</si>
  <si>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</si>
  <si>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</si>
  <si>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</si>
  <si>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</si>
  <si>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</si>
  <si>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</si>
  <si>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</si>
  <si>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</si>
  <si>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</si>
  <si>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</si>
  <si>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</si>
  <si>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</si>
  <si>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</si>
  <si>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</si>
  <si>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</si>
  <si>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</si>
  <si>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</si>
  <si>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</si>
  <si>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</si>
  <si>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</si>
  <si>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</si>
  <si>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</si>
  <si>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</si>
  <si>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</si>
  <si>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</si>
  <si>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</si>
  <si>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</si>
  <si>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</si>
  <si>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</si>
  <si>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</si>
  <si>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</si>
  <si>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</si>
  <si>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</si>
  <si>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</si>
  <si>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</si>
  <si>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</si>
  <si>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</si>
  <si>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</si>
  <si>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</si>
  <si>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</si>
  <si>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</si>
  <si>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</si>
  <si>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</si>
  <si>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</si>
  <si>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</si>
  <si>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</si>
  <si>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</si>
  <si>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</si>
  <si>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</si>
  <si>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</si>
  <si>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</si>
  <si>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</si>
  <si>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</si>
  <si>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</si>
  <si>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</si>
  <si>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</si>
  <si>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</si>
  <si>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</si>
  <si>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</si>
  <si>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</si>
  <si>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</si>
  <si>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</si>
  <si>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</si>
  <si>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</si>
  <si>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</si>
  <si>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</si>
  <si>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</si>
  <si>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</si>
  <si>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</si>
  <si>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</si>
  <si>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</si>
  <si>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</si>
  <si>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</si>
  <si>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</si>
  <si>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</si>
  <si>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</si>
  <si>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</si>
  <si>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</si>
  <si>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</si>
  <si>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</si>
  <si>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</si>
  <si>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</si>
  <si>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</si>
  <si>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</si>
  <si>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</si>
  <si>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</si>
  <si>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</si>
  <si>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</si>
  <si>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</si>
  <si>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</si>
  <si>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</si>
  <si>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</si>
  <si>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</si>
  <si>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</si>
  <si>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</si>
  <si>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</si>
  <si>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</si>
  <si>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</si>
  <si>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</si>
  <si>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</si>
  <si>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</si>
  <si>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</si>
  <si>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</si>
  <si>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</si>
  <si>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</si>
  <si>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</si>
  <si>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</si>
  <si>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</si>
  <si>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</si>
  <si>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</si>
  <si>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</si>
  <si>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</si>
  <si>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</si>
  <si>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</si>
  <si>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</si>
  <si>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</si>
  <si>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</si>
  <si>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</si>
  <si>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</si>
  <si>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</si>
  <si>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</si>
  <si>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</si>
  <si>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</si>
  <si>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</si>
  <si>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</si>
  <si>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</si>
  <si>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</si>
  <si>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</si>
  <si>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</si>
  <si>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</si>
  <si>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</si>
  <si>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</si>
  <si>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</si>
  <si>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</si>
  <si>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</si>
  <si>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</si>
  <si>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</si>
  <si>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</si>
  <si>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</si>
  <si>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</si>
  <si>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</si>
  <si>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</si>
  <si>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</si>
  <si>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</si>
  <si>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</si>
  <si>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</si>
  <si>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</si>
  <si>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</si>
  <si>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</si>
  <si>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</si>
  <si>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</si>
  <si>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</si>
  <si>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</si>
  <si>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</si>
  <si>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</si>
  <si>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</si>
  <si>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</si>
  <si>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</si>
  <si>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</si>
  <si>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</si>
  <si>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</si>
  <si>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</si>
  <si>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</si>
  <si>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</si>
  <si>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</si>
  <si>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</si>
  <si>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</si>
  <si>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</si>
  <si>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</si>
  <si>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</si>
  <si>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</si>
  <si>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</si>
  <si>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</si>
  <si>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</si>
  <si>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</si>
  <si>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</si>
  <si>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</si>
  <si>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</si>
  <si>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</si>
  <si>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</si>
  <si>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</si>
  <si>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</si>
  <si>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</si>
  <si>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</si>
  <si>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</si>
  <si>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</si>
  <si>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</si>
  <si>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</si>
  <si>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</si>
  <si>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</si>
  <si>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</si>
  <si>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</si>
  <si>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</si>
  <si>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</si>
  <si>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</si>
  <si>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</si>
  <si>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</si>
  <si>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</si>
  <si>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</si>
  <si>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</si>
  <si>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</si>
  <si>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</si>
  <si>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</si>
  <si>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</si>
  <si>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</si>
  <si>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</si>
  <si>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</si>
  <si>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</si>
  <si>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</si>
  <si>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</si>
  <si>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</si>
  <si>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</si>
  <si>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</si>
  <si>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</si>
  <si>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</si>
  <si>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</si>
  <si>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</si>
  <si>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</si>
  <si>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</si>
  <si>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</si>
  <si>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</si>
  <si>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</si>
  <si>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</si>
  <si>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</si>
  <si>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</si>
  <si>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</si>
  <si>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</si>
  <si>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</si>
  <si>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</si>
  <si>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</si>
  <si>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</si>
  <si>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</si>
  <si>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</si>
  <si>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</si>
  <si>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</si>
  <si>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</si>
  <si>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</si>
  <si>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</si>
  <si>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</si>
  <si>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</si>
  <si>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</si>
  <si>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</si>
  <si>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</si>
  <si>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</si>
  <si>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</si>
  <si>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</si>
  <si>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</si>
  <si>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</si>
  <si>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</si>
  <si>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</si>
  <si>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</si>
  <si>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</si>
  <si>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</si>
  <si>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</si>
  <si>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</si>
  <si>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</si>
  <si>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</si>
  <si>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</si>
  <si>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</si>
  <si>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</si>
  <si>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</si>
  <si>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</si>
  <si>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</si>
  <si>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</si>
  <si>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</si>
  <si>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</si>
  <si>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</si>
  <si>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</si>
  <si>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</si>
  <si>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</si>
  <si>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</si>
  <si>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</si>
  <si>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</si>
  <si>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</si>
  <si>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</si>
  <si>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</si>
  <si>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</si>
  <si>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</si>
  <si>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</si>
  <si>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</si>
  <si>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</si>
  <si>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</si>
  <si>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</si>
  <si>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</si>
  <si>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</si>
  <si>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</si>
  <si>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</si>
  <si>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</si>
  <si>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</si>
  <si>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</si>
  <si>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</si>
  <si>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</si>
  <si>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</si>
  <si>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</si>
  <si>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</si>
  <si>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</si>
  <si>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</si>
  <si>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</si>
  <si>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</si>
  <si>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</si>
  <si>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</si>
  <si>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</si>
  <si>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</si>
  <si>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</si>
  <si>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</si>
  <si>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</si>
  <si>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</si>
  <si>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</si>
  <si>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</si>
  <si>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</si>
  <si>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</si>
  <si>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</si>
  <si>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</si>
  <si>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</si>
  <si>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</si>
  <si>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</si>
  <si>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</si>
  <si>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</si>
  <si>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</si>
  <si>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</si>
  <si>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</si>
  <si>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</si>
  <si>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</si>
  <si>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</si>
  <si>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</si>
  <si>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</si>
  <si>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</si>
  <si>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</si>
  <si>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</si>
  <si>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</si>
  <si>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</si>
  <si>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</si>
  <si>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</si>
  <si>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</si>
  <si>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</si>
  <si>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</si>
  <si>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</si>
  <si>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</si>
  <si>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</si>
  <si>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</si>
  <si>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</si>
  <si>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</si>
  <si>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</si>
  <si>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</si>
  <si>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</si>
  <si>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</si>
  <si>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</si>
  <si>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</si>
  <si>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</si>
  <si>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</si>
  <si>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</si>
  <si>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</si>
  <si>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</si>
  <si>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</si>
  <si>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</si>
  <si>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</si>
  <si>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</si>
  <si>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</si>
  <si>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</si>
  <si>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</si>
  <si>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</si>
  <si>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</si>
  <si>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</si>
  <si>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</si>
  <si>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</si>
  <si>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</si>
  <si>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</si>
  <si>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</si>
  <si>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</si>
  <si>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</si>
  <si>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</si>
  <si>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</si>
  <si>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</si>
  <si>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</si>
  <si>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</si>
  <si>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</si>
  <si>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</si>
  <si>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</si>
  <si>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</si>
  <si>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</si>
  <si>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</si>
  <si>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</si>
  <si>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</si>
  <si>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</si>
  <si>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</si>
  <si>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</si>
  <si>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</si>
  <si>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</si>
  <si>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</si>
  <si>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</si>
  <si>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</si>
  <si>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</si>
  <si>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</si>
  <si>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</si>
  <si>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</si>
  <si>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</si>
  <si>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</si>
  <si>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</si>
  <si>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</si>
  <si>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</si>
  <si>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</si>
  <si>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</si>
  <si>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</si>
  <si>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</si>
  <si>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</si>
  <si>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</si>
  <si>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</si>
  <si>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</si>
  <si>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</si>
  <si>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</si>
  <si>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</si>
  <si>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</si>
  <si>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</si>
  <si>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</si>
  <si>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</si>
  <si>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</si>
  <si>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</si>
  <si>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</si>
  <si>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</si>
  <si>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</si>
  <si>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</si>
  <si>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</si>
  <si>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</si>
  <si>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</si>
  <si>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</si>
  <si>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</si>
  <si>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</si>
  <si>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</si>
  <si>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</si>
  <si>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</si>
  <si>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</si>
  <si>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</si>
  <si>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</si>
  <si>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</si>
  <si>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</si>
  <si>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</si>
  <si>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</si>
  <si>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</si>
  <si>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</si>
  <si>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</si>
  <si>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</si>
  <si>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</si>
  <si>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</si>
  <si>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</si>
  <si>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</si>
  <si>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</si>
  <si>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</si>
  <si>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</si>
  <si>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</si>
  <si>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</si>
  <si>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</si>
  <si>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</si>
  <si>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</si>
  <si>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</si>
  <si>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</si>
  <si>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</si>
  <si>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</si>
  <si>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</si>
  <si>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</si>
  <si>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</si>
  <si>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</si>
  <si>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</si>
  <si>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</si>
  <si>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</si>
  <si>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</si>
  <si>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</si>
  <si>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</si>
  <si>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</si>
  <si>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</si>
  <si>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</si>
  <si>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</si>
  <si>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</si>
  <si>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</si>
  <si>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</si>
  <si>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</si>
  <si>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</si>
  <si>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</si>
  <si>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</si>
  <si>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</si>
  <si>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</si>
  <si>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</si>
  <si>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</si>
  <si>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</si>
  <si>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</si>
  <si>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</si>
  <si>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</si>
  <si>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</si>
  <si>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</si>
  <si>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</si>
  <si>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</si>
  <si>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</si>
  <si>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</si>
  <si>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</si>
  <si>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</si>
  <si>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</si>
  <si>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</si>
  <si>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</si>
  <si>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</si>
  <si>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</si>
  <si>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</si>
  <si>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</si>
  <si>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</si>
  <si>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</si>
  <si>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</si>
  <si>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</si>
  <si>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</si>
  <si>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</si>
  <si>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</si>
  <si>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</si>
  <si>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</si>
  <si>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</si>
  <si>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</si>
  <si>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</si>
  <si>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</si>
  <si>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</si>
  <si>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</si>
  <si>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</si>
  <si>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</si>
  <si>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</si>
  <si>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</si>
  <si>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</si>
  <si>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</si>
  <si>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</si>
  <si>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</si>
  <si>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</si>
  <si>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</si>
  <si>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</si>
  <si>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</si>
  <si>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</si>
  <si>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</si>
  <si>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</si>
  <si>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</si>
  <si>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</si>
  <si>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</si>
  <si>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</si>
  <si>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</si>
  <si>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</si>
  <si>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</si>
  <si>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</si>
  <si>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</si>
  <si>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</si>
  <si>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</si>
  <si>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</si>
  <si>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</si>
  <si>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</si>
  <si>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</si>
  <si>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</si>
  <si>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</si>
  <si>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</si>
  <si>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</si>
  <si>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</si>
  <si>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</si>
  <si>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</si>
  <si>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</si>
  <si>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</si>
  <si>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</si>
  <si>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</si>
  <si>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</si>
  <si>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</si>
  <si>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</si>
  <si>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</si>
  <si>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</si>
  <si>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</si>
  <si>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</si>
  <si>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</si>
  <si>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</si>
  <si>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</si>
  <si>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</si>
  <si>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</si>
  <si>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</si>
  <si>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</si>
  <si>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</si>
  <si>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</si>
  <si>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</si>
  <si>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</si>
  <si>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</si>
  <si>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</si>
  <si>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</si>
  <si>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</si>
  <si>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</si>
  <si>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</si>
  <si>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</si>
  <si>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</si>
  <si>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</si>
  <si>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</si>
  <si>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</si>
  <si>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</si>
  <si>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</si>
  <si>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</si>
  <si>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</si>
  <si>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</si>
  <si>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</si>
  <si>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</si>
  <si>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</si>
  <si>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</si>
  <si>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</si>
  <si>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</si>
  <si>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</si>
  <si>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</si>
  <si>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</si>
  <si>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</si>
  <si>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</si>
  <si>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</si>
  <si>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</si>
  <si>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</si>
  <si>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</si>
  <si>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</si>
  <si>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</si>
  <si>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</si>
  <si>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</si>
  <si>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</si>
  <si>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</si>
  <si>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</si>
  <si>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</si>
  <si>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</si>
  <si>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</si>
  <si>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</si>
  <si>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</si>
  <si>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</si>
  <si>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</si>
  <si>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</si>
  <si>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</si>
  <si>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</si>
  <si>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</si>
  <si>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</si>
  <si>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</si>
  <si>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</si>
  <si>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</si>
  <si>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</si>
  <si>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</si>
  <si>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</si>
  <si>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</si>
  <si>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</si>
  <si>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</si>
  <si>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</si>
  <si>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</si>
  <si>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</si>
  <si>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</si>
  <si>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</si>
  <si>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</si>
  <si>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</si>
  <si>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</si>
  <si>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</si>
  <si>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</si>
  <si>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</si>
  <si>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</si>
  <si>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</si>
  <si>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</si>
  <si>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</si>
  <si>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</si>
  <si>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</si>
  <si>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</si>
  <si>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</si>
  <si>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</si>
  <si>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</si>
  <si>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</si>
  <si>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</si>
  <si>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</si>
  <si>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</si>
  <si>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</si>
  <si>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</si>
  <si>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</si>
  <si>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</si>
  <si>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</si>
  <si>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</si>
  <si>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</si>
  <si>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</si>
  <si>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</si>
  <si>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</si>
  <si>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</si>
  <si>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</si>
  <si>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</si>
  <si>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</si>
  <si>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</si>
  <si>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</si>
  <si>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</si>
  <si>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</si>
  <si>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</si>
  <si>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</si>
  <si>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</si>
  <si>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</si>
  <si>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</si>
  <si>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</si>
  <si>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</si>
  <si>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</si>
  <si>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</si>
  <si>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</si>
  <si>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</si>
  <si>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</si>
  <si>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</si>
  <si>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</si>
  <si>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</si>
  <si>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</si>
  <si>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</si>
  <si>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</si>
  <si>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</si>
  <si>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</si>
  <si>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</si>
  <si>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</si>
  <si>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</si>
  <si>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</si>
  <si>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</si>
  <si>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</si>
  <si>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</si>
  <si>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</si>
  <si>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</si>
  <si>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</si>
  <si>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</si>
  <si>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</si>
  <si>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</si>
  <si>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</si>
  <si>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</si>
  <si>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</si>
  <si>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</si>
  <si>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</si>
  <si>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</si>
  <si>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</si>
  <si>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</si>
  <si>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</si>
  <si>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</si>
  <si>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</si>
  <si>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</si>
  <si>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</si>
  <si>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</si>
  <si>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</si>
  <si>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</si>
  <si>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</si>
  <si>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</si>
  <si>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</si>
  <si>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</si>
  <si>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</si>
  <si>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</si>
  <si>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</si>
  <si>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</si>
  <si>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</si>
  <si>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</si>
  <si>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</si>
  <si>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</si>
  <si>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</si>
  <si>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</si>
  <si>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</si>
  <si>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</si>
  <si>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</si>
  <si>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</si>
  <si>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</si>
  <si>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</si>
  <si>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</si>
  <si>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</si>
  <si>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</si>
  <si>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</si>
  <si>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</si>
  <si>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</si>
  <si>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</si>
  <si>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</si>
  <si>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</si>
  <si>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</si>
  <si>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</si>
  <si>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</si>
  <si>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</si>
  <si>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</si>
  <si>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</si>
  <si>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</si>
  <si>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</si>
  <si>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</si>
  <si>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</si>
  <si>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</si>
  <si>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</si>
  <si>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</si>
  <si>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</si>
  <si>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</si>
  <si>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</si>
  <si>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</si>
  <si>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</si>
  <si>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</si>
  <si>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</si>
  <si>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</si>
  <si>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</si>
  <si>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</si>
  <si>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</si>
  <si>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</si>
  <si>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</si>
  <si>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</si>
  <si>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</si>
  <si>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</si>
  <si>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</si>
  <si>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</si>
  <si>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</si>
  <si>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</si>
  <si>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</si>
  <si>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</si>
  <si>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</si>
  <si>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</si>
  <si>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</si>
  <si>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</si>
  <si>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</si>
  <si>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</si>
  <si>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</si>
  <si>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</si>
  <si>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</si>
  <si>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</si>
  <si>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</si>
  <si>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</si>
  <si>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</si>
  <si>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</si>
  <si>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</si>
  <si>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</si>
  <si>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</si>
  <si>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</si>
  <si>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</si>
  <si>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</si>
  <si>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</si>
  <si>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</si>
  <si>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</si>
  <si>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</si>
  <si>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</si>
  <si>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</si>
  <si>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</si>
  <si>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</si>
  <si>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</si>
  <si>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</si>
  <si>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</si>
  <si>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</si>
  <si>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</si>
  <si>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</si>
  <si>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</si>
  <si>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</si>
  <si>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</si>
  <si>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</si>
  <si>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</si>
  <si>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</si>
  <si>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</si>
  <si>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</si>
  <si>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</si>
  <si>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</si>
  <si>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</si>
  <si>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</si>
  <si>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</si>
  <si>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</si>
  <si>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</si>
  <si>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</si>
  <si>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</si>
  <si>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</si>
  <si>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</si>
  <si>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</si>
  <si>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</si>
  <si>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</si>
  <si>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</si>
  <si>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</si>
  <si>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</si>
  <si>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</si>
  <si>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</si>
  <si>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</si>
  <si>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</si>
  <si>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</si>
  <si>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</si>
  <si>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</si>
  <si>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</si>
  <si>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</si>
  <si>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</si>
  <si>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</si>
  <si>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</si>
  <si>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</si>
  <si>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</si>
  <si>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</si>
  <si>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</si>
  <si>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</si>
  <si>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</si>
  <si>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</si>
  <si>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</si>
  <si>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</si>
  <si>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</si>
  <si>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</si>
  <si>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</si>
  <si>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</si>
  <si>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</si>
  <si>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</si>
  <si>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</si>
  <si>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</si>
  <si>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</si>
  <si>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</si>
  <si>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</si>
  <si>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</si>
  <si>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</si>
  <si>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</si>
  <si>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</si>
  <si>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</si>
  <si>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</si>
  <si>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</si>
  <si>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</si>
  <si>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</si>
  <si>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</si>
  <si>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</si>
  <si>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</si>
  <si>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</si>
  <si>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</si>
  <si>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</si>
  <si>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</si>
  <si>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</si>
  <si>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</si>
  <si>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</si>
  <si>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</si>
  <si>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</si>
  <si>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</si>
  <si>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</si>
  <si>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</si>
  <si>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</si>
  <si>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</si>
  <si>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</si>
  <si>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</si>
  <si>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</si>
  <si>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</si>
  <si>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</si>
  <si>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</si>
  <si>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</si>
  <si>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</si>
  <si>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</si>
  <si>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</si>
  <si>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</si>
  <si>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</si>
  <si>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</si>
  <si>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</si>
  <si>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</si>
  <si>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</si>
  <si>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</si>
  <si>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</si>
  <si>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</si>
  <si>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</si>
  <si>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</si>
  <si>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</si>
  <si>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</si>
  <si>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</si>
  <si>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</si>
  <si>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</si>
  <si>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</si>
  <si>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</si>
  <si>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</si>
  <si>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</si>
  <si>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</si>
  <si>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</si>
  <si>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</si>
  <si>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</si>
  <si>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</si>
  <si>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</si>
  <si>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</si>
  <si>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</si>
  <si>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</si>
  <si>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</si>
  <si>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</si>
  <si>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</si>
  <si>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</si>
  <si>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</si>
  <si>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</si>
  <si>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</si>
  <si>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</si>
  <si>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</si>
  <si>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</si>
  <si>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</si>
  <si>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</si>
  <si>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</si>
  <si>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</si>
  <si>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</si>
  <si>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</si>
  <si>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</si>
  <si>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</si>
  <si>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</si>
  <si>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</si>
  <si>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</si>
  <si>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</si>
  <si>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</si>
  <si>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</si>
  <si>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</si>
  <si>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</si>
  <si>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</si>
  <si>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</si>
  <si>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</si>
  <si>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</si>
  <si>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</si>
  <si>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</si>
  <si>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</si>
  <si>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</si>
  <si>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</si>
  <si>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</si>
  <si>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</si>
  <si>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</si>
  <si>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</si>
  <si>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</si>
  <si>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</si>
  <si>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</si>
  <si>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</si>
  <si>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</si>
  <si>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</si>
  <si>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</si>
  <si>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</si>
  <si>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</si>
  <si>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</si>
  <si>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</si>
  <si>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</si>
  <si>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</si>
  <si>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</si>
  <si>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</si>
  <si>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</si>
  <si>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</si>
  <si>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</si>
  <si>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</si>
  <si>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</si>
  <si>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</si>
  <si>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</si>
  <si>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</si>
  <si>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</si>
  <si>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</si>
  <si>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</si>
  <si>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</si>
  <si>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</si>
  <si>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</si>
  <si>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</si>
  <si>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</si>
  <si>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</si>
  <si>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</si>
  <si>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</si>
  <si>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</si>
  <si>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</si>
  <si>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</si>
  <si>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</si>
  <si>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</si>
  <si>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</si>
  <si>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</si>
  <si>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</si>
  <si>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</si>
  <si>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</si>
  <si>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</si>
  <si>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</si>
  <si>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</si>
  <si>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</si>
  <si>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</si>
  <si>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</si>
  <si>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</si>
  <si>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</si>
  <si>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</si>
  <si>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</si>
  <si>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</si>
  <si>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</si>
  <si>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</si>
  <si>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</si>
  <si>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</si>
  <si>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</si>
  <si>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</si>
  <si>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</si>
  <si>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</si>
  <si>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</si>
  <si>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</si>
  <si>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</si>
  <si>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</si>
  <si>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</si>
  <si>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</si>
  <si>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</si>
  <si>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</si>
  <si>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</si>
  <si>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</si>
  <si>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</si>
  <si>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</si>
  <si>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</si>
  <si>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</si>
  <si>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</si>
  <si>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</si>
  <si>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</si>
  <si>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</si>
  <si>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</si>
  <si>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</si>
  <si>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</si>
  <si>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</si>
  <si>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</si>
  <si>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</si>
  <si>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</si>
  <si>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</si>
  <si>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</si>
  <si>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</si>
  <si>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</si>
  <si>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</si>
  <si>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</si>
  <si>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</si>
  <si>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</si>
  <si>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</si>
  <si>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</si>
  <si>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</si>
  <si>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</si>
  <si>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</si>
  <si>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</si>
  <si>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</si>
  <si>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</si>
  <si>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</si>
  <si>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</si>
  <si>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</si>
  <si>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</si>
  <si>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</si>
  <si>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</si>
  <si>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</si>
  <si>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</si>
  <si>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</si>
  <si>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</si>
  <si>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</si>
  <si>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</si>
  <si>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</si>
  <si>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</si>
  <si>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</si>
  <si>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</si>
  <si>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</si>
  <si>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</si>
  <si>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</si>
  <si>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</si>
  <si>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</si>
  <si>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</si>
  <si>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</si>
  <si>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</si>
  <si>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</si>
  <si>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</si>
  <si>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</si>
  <si>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</si>
  <si>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</si>
  <si>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</si>
  <si>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</si>
  <si>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</si>
  <si>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</si>
  <si>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</si>
  <si>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</si>
  <si>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</si>
  <si>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</si>
  <si>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</si>
  <si>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</si>
  <si>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</si>
  <si>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</si>
  <si>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</si>
  <si>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</si>
  <si>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</si>
  <si>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</si>
  <si>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</si>
  <si>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</si>
  <si>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</si>
  <si>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</si>
  <si>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</si>
  <si>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</si>
  <si>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</si>
  <si>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</si>
  <si>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</si>
  <si>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</si>
  <si>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</si>
  <si>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</si>
  <si>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</si>
  <si>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</si>
  <si>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</si>
  <si>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</si>
  <si>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</si>
  <si>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</si>
  <si>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</si>
  <si>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</si>
  <si>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</si>
  <si>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</si>
  <si>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</si>
  <si>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</si>
  <si>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</si>
  <si>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</si>
  <si>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</si>
  <si>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</si>
  <si>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</si>
  <si>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</si>
  <si>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</si>
  <si>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</si>
  <si>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</si>
  <si>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</si>
  <si>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</si>
  <si>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</si>
  <si>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</si>
  <si>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</si>
  <si>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</si>
  <si>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</si>
  <si>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</si>
  <si>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</si>
  <si>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</si>
  <si>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</si>
  <si>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</si>
  <si>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</si>
  <si>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</si>
  <si>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</si>
  <si>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</si>
  <si>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</si>
  <si>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</si>
  <si>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</si>
  <si>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</si>
  <si>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</si>
  <si>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</si>
  <si>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</si>
  <si>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</si>
  <si>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</si>
  <si>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</si>
  <si>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</si>
  <si>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</si>
  <si>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</si>
  <si>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</si>
  <si>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</si>
  <si>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</si>
  <si>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</si>
  <si>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</si>
  <si>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</si>
  <si>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</si>
  <si>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</si>
  <si>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</si>
  <si>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</si>
  <si>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</si>
  <si>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</si>
  <si>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</si>
  <si>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</si>
  <si>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</si>
  <si>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</si>
  <si>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</si>
  <si>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</si>
  <si>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</si>
  <si>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</si>
  <si>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</si>
  <si>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</si>
  <si>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</si>
  <si>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</si>
  <si>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</si>
  <si>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</si>
  <si>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</si>
  <si>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</si>
  <si>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</si>
  <si>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</si>
  <si>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</si>
  <si>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</si>
  <si>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</si>
  <si>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</si>
  <si>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</si>
  <si>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</si>
  <si>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</si>
  <si>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</si>
  <si>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</si>
  <si>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</si>
  <si>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</si>
  <si>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</si>
  <si>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</si>
  <si>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</si>
  <si>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</si>
  <si>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</si>
  <si>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</si>
  <si>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</si>
  <si>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</si>
  <si>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</si>
  <si>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</si>
  <si>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</si>
  <si>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</si>
  <si>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</si>
  <si>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</si>
  <si>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</si>
  <si>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</si>
  <si>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</si>
  <si>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</si>
  <si>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</si>
  <si>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</si>
  <si>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</si>
  <si>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</si>
  <si>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</si>
  <si>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</si>
  <si>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</si>
  <si>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</si>
  <si>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</si>
  <si>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</si>
  <si>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</si>
  <si>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</si>
  <si>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</si>
  <si>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</si>
  <si>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</si>
  <si>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</si>
  <si>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</si>
  <si>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</si>
  <si>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</si>
  <si>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</si>
  <si>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</si>
  <si>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</si>
  <si>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</si>
  <si>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</si>
  <si>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</si>
  <si>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</si>
  <si>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</si>
  <si>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</si>
  <si>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</si>
  <si>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</si>
  <si>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</si>
  <si>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</si>
  <si>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</si>
  <si>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</si>
  <si>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</si>
  <si>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</si>
  <si>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</si>
  <si>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</si>
  <si>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</si>
  <si>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</si>
  <si>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</si>
  <si>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</si>
  <si>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</si>
  <si>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</si>
  <si>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</si>
  <si>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</si>
  <si>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</si>
  <si>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</si>
  <si>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</si>
  <si>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</si>
  <si>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</si>
  <si>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</si>
  <si>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</si>
  <si>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</si>
  <si>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</si>
  <si>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</si>
  <si>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</si>
  <si>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</si>
  <si>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</si>
  <si>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</si>
  <si>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</si>
  <si>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</si>
  <si>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</si>
  <si>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</si>
  <si>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</si>
  <si>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</si>
  <si>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</si>
  <si>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</si>
  <si>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</si>
  <si>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</si>
  <si>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</si>
  <si>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</si>
  <si>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</si>
  <si>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</si>
  <si>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</si>
  <si>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</si>
  <si>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</si>
  <si>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</si>
  <si>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</si>
  <si>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</si>
  <si>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</si>
  <si>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</si>
  <si>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</si>
  <si>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</si>
  <si>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</si>
  <si>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</si>
  <si>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</si>
  <si>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</si>
  <si>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</si>
  <si>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</si>
  <si>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</si>
  <si>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</si>
  <si>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</si>
  <si>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</si>
  <si>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</si>
  <si>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</si>
  <si>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</si>
  <si>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</si>
  <si>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</si>
  <si>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</si>
  <si>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</si>
  <si>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</si>
  <si>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</si>
  <si>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</si>
  <si>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</si>
  <si>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</si>
  <si>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</si>
  <si>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</si>
  <si>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</si>
  <si>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</si>
  <si>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</si>
  <si>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</si>
  <si>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</si>
  <si>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</si>
  <si>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</si>
  <si>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</si>
  <si>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</si>
  <si>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</si>
  <si>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</si>
  <si>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</si>
  <si>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</si>
  <si>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</si>
  <si>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</si>
  <si>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</si>
  <si>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</si>
  <si>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</si>
  <si>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</si>
  <si>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</si>
  <si>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</si>
  <si>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</si>
  <si>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</si>
  <si>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</si>
  <si>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</si>
  <si>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</si>
  <si>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</si>
  <si>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</si>
  <si>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</si>
  <si>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</si>
  <si>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</si>
  <si>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</si>
  <si>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</si>
  <si>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</si>
  <si>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</si>
  <si>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</si>
  <si>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</si>
  <si>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</si>
  <si>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</si>
  <si>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</si>
  <si>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</si>
  <si>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</si>
  <si>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</si>
  <si>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</si>
  <si>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</si>
  <si>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</si>
  <si>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</si>
  <si>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</si>
  <si>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</si>
  <si>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</si>
  <si>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</si>
  <si>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</si>
  <si>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</si>
  <si>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</si>
  <si>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</si>
  <si>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</si>
  <si>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</si>
  <si>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</si>
  <si>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</si>
  <si>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</si>
  <si>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</si>
  <si>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</si>
  <si>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</si>
  <si>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</si>
  <si>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</si>
  <si>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</si>
  <si>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</si>
  <si>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</si>
  <si>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</si>
  <si>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</si>
  <si>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</si>
  <si>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</si>
  <si>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</si>
  <si>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</si>
  <si>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</si>
  <si>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</si>
  <si>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</si>
  <si>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</si>
  <si>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</si>
  <si>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</si>
  <si>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</si>
  <si>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</si>
  <si>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</si>
  <si>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</si>
  <si>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</si>
  <si>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</si>
  <si>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</si>
  <si>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</si>
  <si>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</si>
  <si>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</si>
  <si>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</si>
  <si>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</si>
  <si>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</si>
  <si>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</si>
  <si>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</si>
  <si>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</si>
  <si>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</si>
  <si>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</si>
  <si>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</si>
  <si>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</si>
  <si>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</si>
  <si>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</si>
  <si>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</si>
  <si>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</si>
  <si>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</si>
  <si>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</si>
  <si>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</si>
  <si>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</si>
  <si>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</si>
  <si>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</si>
  <si>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</si>
  <si>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</si>
  <si>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</si>
  <si>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</si>
  <si>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</si>
  <si>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</si>
  <si>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</si>
  <si>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</si>
  <si>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</si>
  <si>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</si>
  <si>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</si>
  <si>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</si>
  <si>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</si>
  <si>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</si>
  <si>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</si>
  <si>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</si>
  <si>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</si>
  <si>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</si>
  <si>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</si>
  <si>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</si>
  <si>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</si>
  <si>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</si>
  <si>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</si>
  <si>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</si>
  <si>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</si>
  <si>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</si>
  <si>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</si>
  <si>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</si>
  <si>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</si>
  <si>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</si>
  <si>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</si>
  <si>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</si>
  <si>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</si>
  <si>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</si>
  <si>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</si>
  <si>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</si>
  <si>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</si>
  <si>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</si>
  <si>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</si>
  <si>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</si>
  <si>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</si>
  <si>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</si>
  <si>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</si>
  <si>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</si>
  <si>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</si>
  <si>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</si>
  <si>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</si>
  <si>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</si>
  <si>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</si>
  <si>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</si>
  <si>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</si>
  <si>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</si>
  <si>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</si>
  <si>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</si>
  <si>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</si>
  <si>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</si>
  <si>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</si>
  <si>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</si>
  <si>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</si>
  <si>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</si>
  <si>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</si>
  <si>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</si>
  <si>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</si>
  <si>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</si>
  <si>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</si>
  <si>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</si>
  <si>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</si>
  <si>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</si>
  <si>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</si>
  <si>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</si>
  <si>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</si>
  <si>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</si>
  <si>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</si>
  <si>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</si>
  <si>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</si>
  <si>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</si>
  <si>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</si>
  <si>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</si>
  <si>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</si>
  <si>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</si>
  <si>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</si>
  <si>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</si>
  <si>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</si>
  <si>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</si>
  <si>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</si>
  <si>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</si>
  <si>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</si>
  <si>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</si>
  <si>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</si>
  <si>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</si>
  <si>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</si>
  <si>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</si>
  <si>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</si>
  <si>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</si>
  <si>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</si>
  <si>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</si>
  <si>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</si>
  <si>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</si>
  <si>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</si>
  <si>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</si>
  <si>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</si>
  <si>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</si>
  <si>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</si>
  <si>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</si>
  <si>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</si>
  <si>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</si>
  <si>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</si>
  <si>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</si>
  <si>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</si>
  <si>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</si>
  <si>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</si>
  <si>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</si>
  <si>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</si>
  <si>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</si>
  <si>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</si>
  <si>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</si>
  <si>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</si>
  <si>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</si>
  <si>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</si>
  <si>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</si>
  <si>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</si>
  <si>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</si>
  <si>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</si>
  <si>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</si>
  <si>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</si>
  <si>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</si>
  <si>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</si>
  <si>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</si>
  <si>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</si>
  <si>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</si>
  <si>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</si>
  <si>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</si>
  <si>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</si>
  <si>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</si>
  <si>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</si>
  <si>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</si>
  <si>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</si>
  <si>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</si>
  <si>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</si>
  <si>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</si>
  <si>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</si>
  <si>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</si>
  <si>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</si>
  <si>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</si>
  <si>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</si>
  <si>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</si>
  <si>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</si>
  <si>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</si>
  <si>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</si>
  <si>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</si>
  <si>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</si>
  <si>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</si>
  <si>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</si>
  <si>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</si>
  <si>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</si>
  <si>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</si>
  <si>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</si>
  <si>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</si>
  <si>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</si>
  <si>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</si>
  <si>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</si>
  <si>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</si>
  <si>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</si>
  <si>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</si>
  <si>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</si>
  <si>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</si>
  <si>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</si>
  <si>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</si>
  <si>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</si>
  <si>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</si>
  <si>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</si>
  <si>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</si>
  <si>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</si>
  <si>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</si>
  <si>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</si>
  <si>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</si>
  <si>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</si>
  <si>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</si>
  <si>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</si>
  <si>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</si>
  <si>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</si>
  <si>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</si>
  <si>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</si>
  <si>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</si>
  <si>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</si>
  <si>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</si>
  <si>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</si>
  <si>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</si>
  <si>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</si>
  <si>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</si>
  <si>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</si>
  <si>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</si>
  <si>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</si>
  <si>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</si>
  <si>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</si>
  <si>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</si>
  <si>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</si>
  <si>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</si>
  <si>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</si>
  <si>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</si>
  <si>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</si>
  <si>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</si>
  <si>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</si>
  <si>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</si>
  <si>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</si>
  <si>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</si>
  <si>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</si>
  <si>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</si>
  <si>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</si>
  <si>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</si>
  <si>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</si>
  <si>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</si>
  <si>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</si>
  <si>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</si>
  <si>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</si>
  <si>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</si>
  <si>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</si>
  <si>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</si>
  <si>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</si>
  <si>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</si>
  <si>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</si>
  <si>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</si>
  <si>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</si>
  <si>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</si>
  <si>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</si>
  <si>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</si>
  <si>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</si>
  <si>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</si>
  <si>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</si>
  <si>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</si>
  <si>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</si>
  <si>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</si>
  <si>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</si>
  <si>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</si>
  <si>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</si>
  <si>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</si>
  <si>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</si>
  <si>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</si>
  <si>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</si>
  <si>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</si>
  <si>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</si>
  <si>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</si>
  <si>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</si>
  <si>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</si>
  <si>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</si>
  <si>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</si>
  <si>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</si>
  <si>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</si>
  <si>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</si>
  <si>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</si>
  <si>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</si>
  <si>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</si>
  <si>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</si>
  <si>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</si>
  <si>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</si>
  <si>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</si>
  <si>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</si>
  <si>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</si>
  <si>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</si>
  <si>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</si>
  <si>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</si>
  <si>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</si>
  <si>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</si>
  <si>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</si>
  <si>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</si>
  <si>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</si>
  <si>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</si>
  <si>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</si>
  <si>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</si>
  <si>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</si>
  <si>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</si>
  <si>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</si>
  <si>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</si>
  <si>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</si>
  <si>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</si>
  <si>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</si>
  <si>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</si>
  <si>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</si>
  <si>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</si>
  <si>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</si>
  <si>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</si>
  <si>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</si>
  <si>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</si>
  <si>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</si>
  <si>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</si>
  <si>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</si>
  <si>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</si>
  <si>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</si>
  <si>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</si>
  <si>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</si>
  <si>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</si>
  <si>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</si>
  <si>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</si>
  <si>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</si>
  <si>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</si>
  <si>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</si>
  <si>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</si>
  <si>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</si>
  <si>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</si>
  <si>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</si>
  <si>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</si>
  <si>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</si>
  <si>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</si>
  <si>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</si>
  <si>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</si>
  <si>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</si>
  <si>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</si>
  <si>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</si>
  <si>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</si>
  <si>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</si>
  <si>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</si>
  <si>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</si>
  <si>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</si>
  <si>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</si>
  <si>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</si>
  <si>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</si>
  <si>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</si>
  <si>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</si>
  <si>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</si>
  <si>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</si>
  <si>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</si>
  <si>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</si>
  <si>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</si>
  <si>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</si>
  <si>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</si>
  <si>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</si>
  <si>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</si>
  <si>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</si>
  <si>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</si>
  <si>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</si>
  <si>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</si>
  <si>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</si>
  <si>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</si>
  <si>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</si>
  <si>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</si>
  <si>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</si>
  <si>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</si>
  <si>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</si>
  <si>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</si>
  <si>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</si>
  <si>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</si>
  <si>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</si>
  <si>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</si>
  <si>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</si>
  <si>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</si>
  <si>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</si>
  <si>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</si>
  <si>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</si>
  <si>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</si>
  <si>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</si>
  <si>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</si>
  <si>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</si>
  <si>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</si>
  <si>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</si>
  <si>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</si>
  <si>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</si>
  <si>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</si>
  <si>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</si>
  <si>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</si>
  <si>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</si>
  <si>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</si>
  <si>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</si>
  <si>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</si>
  <si>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</si>
  <si>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</si>
  <si>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</si>
  <si>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</si>
  <si>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</si>
  <si>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</si>
  <si>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</si>
  <si>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</si>
  <si>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</si>
  <si>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</si>
  <si>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</si>
  <si>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</si>
  <si>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</si>
  <si>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</si>
  <si>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</si>
  <si>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</si>
  <si>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</si>
  <si>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</si>
  <si>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</si>
  <si>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</si>
  <si>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</si>
  <si>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</si>
  <si>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</si>
  <si>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</si>
  <si>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</si>
  <si>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</si>
  <si>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</si>
  <si>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</si>
  <si>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</si>
  <si>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</si>
  <si>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</si>
  <si>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</si>
  <si>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</si>
  <si>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</si>
  <si>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</si>
  <si>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</si>
  <si>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</si>
  <si>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</si>
  <si>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</si>
  <si>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</si>
  <si>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</si>
  <si>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</si>
  <si>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</si>
  <si>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</si>
  <si>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</si>
  <si>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</si>
  <si>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</si>
  <si>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</si>
  <si>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</si>
  <si>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</si>
  <si>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</si>
  <si>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</si>
  <si>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</si>
  <si>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</si>
  <si>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</si>
  <si>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</si>
  <si>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</si>
  <si>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</si>
  <si>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</si>
  <si>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</si>
  <si>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</si>
  <si>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</si>
  <si>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</si>
  <si>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</si>
  <si>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</si>
  <si>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</si>
  <si>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</si>
  <si>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</si>
  <si>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</si>
  <si>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</si>
  <si>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</si>
  <si>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</si>
  <si>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</si>
  <si>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</si>
  <si>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</si>
  <si>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</si>
  <si>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</si>
  <si>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</si>
  <si>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</si>
  <si>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</si>
  <si>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</si>
  <si>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</si>
  <si>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</si>
  <si>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</si>
  <si>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</si>
  <si>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</si>
  <si>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</si>
  <si>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</si>
  <si>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</si>
  <si>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</si>
  <si>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</si>
  <si>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</si>
  <si>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</si>
  <si>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</si>
  <si>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</si>
  <si>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</si>
  <si>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</si>
  <si>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</si>
  <si>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</si>
  <si>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</si>
  <si>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</si>
  <si>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</si>
  <si>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</si>
  <si>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</si>
  <si>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</si>
  <si>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</si>
  <si>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</si>
  <si>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</si>
  <si>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</si>
  <si>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</si>
  <si>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</si>
  <si>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</si>
  <si>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</si>
  <si>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</si>
  <si>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</si>
  <si>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</si>
  <si>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</si>
  <si>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</si>
  <si>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</si>
  <si>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</si>
  <si>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</si>
  <si>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</si>
  <si>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</si>
  <si>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</si>
  <si>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</si>
  <si>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</si>
  <si>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</si>
  <si>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</si>
  <si>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</si>
  <si>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</si>
  <si>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</si>
  <si>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</si>
  <si>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</si>
  <si>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</si>
  <si>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</si>
  <si>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</si>
  <si>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</si>
  <si>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</si>
  <si>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</si>
  <si>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</si>
  <si>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</si>
  <si>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</si>
  <si>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</si>
  <si>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</si>
  <si>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</si>
  <si>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</si>
  <si>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</si>
  <si>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</si>
  <si>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</si>
  <si>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</si>
  <si>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</si>
  <si>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</si>
  <si>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</si>
  <si>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</si>
  <si>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</si>
  <si>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</si>
  <si>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</si>
  <si>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</si>
  <si>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</si>
  <si>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</si>
  <si>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</si>
  <si>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</si>
  <si>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</si>
  <si>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</si>
  <si>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</si>
  <si>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</si>
  <si>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</si>
  <si>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</si>
  <si>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</si>
  <si>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</si>
  <si>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</si>
  <si>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</si>
  <si>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</si>
  <si>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</si>
  <si>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</si>
  <si>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</si>
  <si>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</si>
  <si>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</si>
  <si>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</si>
  <si>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</si>
  <si>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</si>
  <si>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</si>
  <si>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</si>
  <si>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</si>
  <si>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</si>
  <si>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</si>
  <si>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</si>
  <si>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</si>
  <si>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</si>
  <si>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</si>
  <si>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</si>
  <si>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</si>
  <si>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</si>
  <si>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</si>
  <si>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</si>
  <si>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</si>
  <si>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</si>
  <si>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</si>
  <si>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</si>
  <si>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</si>
  <si>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</si>
  <si>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</si>
  <si>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</si>
  <si>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</si>
  <si>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</si>
  <si>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</si>
  <si>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</si>
  <si>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</si>
  <si>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</si>
  <si>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</si>
  <si>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</si>
  <si>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</si>
  <si>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</si>
  <si>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</si>
  <si>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</si>
  <si>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</si>
  <si>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</si>
  <si>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</si>
  <si>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</si>
  <si>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</si>
  <si>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</si>
  <si>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</si>
  <si>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</si>
  <si>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</si>
  <si>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</si>
  <si>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</si>
  <si>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</si>
  <si>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</si>
  <si>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</si>
  <si>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</si>
  <si>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</si>
  <si>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</si>
  <si>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</si>
  <si>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</si>
  <si>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</si>
  <si>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</si>
  <si>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</si>
  <si>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</si>
  <si>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</si>
  <si>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</si>
  <si>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</si>
  <si>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</si>
  <si>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</si>
  <si>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</si>
  <si>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</si>
  <si>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</si>
  <si>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</si>
  <si>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</si>
  <si>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</si>
  <si>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</si>
  <si>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</si>
  <si>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</si>
  <si>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</si>
  <si>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</si>
  <si>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</si>
  <si>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</si>
  <si>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</si>
  <si>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</si>
  <si>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</si>
  <si>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</si>
  <si>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</si>
  <si>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</si>
  <si>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</si>
  <si>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</si>
  <si>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</si>
  <si>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</si>
  <si>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</si>
  <si>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</si>
  <si>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</si>
  <si>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</si>
  <si>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</si>
  <si>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</si>
  <si>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</si>
  <si>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</si>
  <si>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</si>
  <si>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</si>
  <si>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</si>
  <si>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</si>
  <si>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</si>
  <si>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</si>
  <si>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</si>
  <si>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</si>
  <si>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</si>
  <si>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</si>
  <si>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</si>
  <si>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</si>
  <si>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</si>
  <si>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</si>
  <si>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</si>
  <si>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</si>
  <si>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</si>
  <si>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</si>
  <si>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</si>
  <si>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</si>
  <si>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</si>
  <si>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</si>
  <si>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</si>
  <si>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</si>
  <si>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</si>
  <si>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</si>
  <si>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</si>
  <si>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</si>
  <si>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</si>
  <si>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</si>
  <si>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</si>
  <si>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</si>
  <si>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</si>
  <si>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</si>
  <si>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</si>
  <si>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</si>
  <si>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</si>
  <si>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</si>
  <si>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</si>
  <si>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</si>
  <si>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</si>
  <si>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</si>
  <si>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</si>
  <si>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</si>
  <si>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</si>
  <si>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</si>
  <si>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</si>
  <si>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</si>
  <si>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</si>
  <si>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</si>
  <si>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</si>
  <si>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</si>
  <si>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</si>
  <si>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</si>
  <si>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</si>
  <si>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</si>
  <si>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</si>
  <si>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</si>
  <si>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</si>
  <si>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</si>
  <si>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</si>
  <si>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</si>
  <si>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</si>
  <si>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</si>
  <si>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</si>
  <si>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</si>
  <si>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</si>
  <si>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</si>
  <si>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</si>
  <si>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</si>
  <si>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</si>
  <si>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</si>
  <si>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</si>
  <si>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</si>
  <si>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</si>
  <si>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</si>
  <si>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</si>
  <si>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</si>
  <si>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</si>
  <si>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</si>
  <si>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</si>
  <si>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</si>
  <si>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</si>
  <si>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</si>
  <si>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</si>
  <si>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</si>
  <si>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</si>
  <si>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</si>
  <si>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</si>
  <si>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</si>
  <si>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</si>
  <si>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</si>
  <si>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</si>
  <si>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</si>
  <si>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</si>
  <si>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</si>
  <si>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</si>
  <si>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</si>
  <si>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</si>
  <si>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</si>
  <si>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</si>
  <si>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</si>
  <si>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</si>
  <si>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</si>
  <si>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</si>
  <si>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</si>
  <si>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</si>
  <si>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</si>
  <si>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</si>
  <si>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</si>
  <si>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</si>
  <si>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</si>
  <si>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</si>
  <si>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</si>
  <si>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</si>
  <si>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</si>
  <si>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</si>
  <si>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</si>
  <si>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</si>
  <si>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</si>
  <si>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</si>
  <si>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</si>
  <si>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</si>
  <si>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</si>
  <si>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</si>
  <si>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</si>
  <si>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</si>
  <si>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</si>
  <si>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</si>
  <si>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</si>
  <si>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</si>
  <si>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</si>
  <si>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</si>
  <si>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</si>
  <si>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</si>
  <si>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</si>
  <si>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</si>
  <si>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</si>
  <si>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</si>
  <si>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</si>
  <si>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</si>
  <si>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</si>
  <si>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</si>
  <si>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</si>
  <si>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</si>
  <si>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</si>
  <si>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</si>
  <si>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</si>
  <si>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</si>
  <si>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</si>
  <si>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</si>
  <si>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</si>
  <si>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</si>
  <si>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</si>
  <si>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</si>
  <si>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</si>
  <si>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</si>
  <si>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</si>
  <si>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</si>
  <si>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</si>
  <si>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</si>
  <si>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</si>
  <si>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</si>
  <si>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</si>
  <si>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</si>
  <si>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</si>
  <si>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</si>
  <si>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</si>
  <si>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</si>
  <si>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</si>
  <si>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</si>
  <si>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</si>
  <si>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</si>
  <si>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</si>
  <si>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</si>
  <si>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</si>
  <si>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</si>
  <si>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</si>
  <si>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</si>
  <si>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</si>
  <si>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</si>
  <si>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</si>
  <si>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</si>
  <si>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</si>
  <si>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</si>
  <si>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</si>
  <si>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</si>
  <si>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</si>
  <si>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</si>
  <si>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</si>
  <si>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</si>
  <si>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</si>
  <si>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</si>
  <si>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</si>
  <si>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</si>
  <si>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</si>
  <si>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</si>
  <si>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</si>
  <si>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</si>
  <si>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</si>
  <si>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</si>
  <si>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</si>
  <si>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</si>
  <si>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</si>
  <si>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</si>
  <si>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</si>
  <si>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</si>
  <si>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</si>
  <si>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</si>
  <si>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</si>
  <si>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</si>
  <si>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</si>
  <si>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</si>
  <si>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</si>
  <si>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</si>
  <si>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</si>
  <si>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</si>
  <si>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</si>
  <si>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</si>
  <si>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</si>
  <si>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</si>
  <si>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</si>
  <si>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</si>
  <si>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</si>
  <si>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</si>
  <si>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</si>
  <si>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</si>
  <si>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</si>
  <si>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</si>
  <si>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</si>
  <si>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</si>
  <si>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</si>
  <si>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</si>
  <si>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</si>
  <si>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</si>
  <si>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</si>
  <si>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</si>
  <si>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</si>
  <si>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</si>
  <si>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</si>
  <si>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</si>
  <si>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</si>
  <si>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</si>
  <si>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</si>
  <si>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</si>
  <si>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</si>
  <si>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</si>
  <si>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</si>
  <si>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</si>
  <si>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</si>
  <si>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</si>
  <si>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</si>
  <si>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</si>
  <si>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</si>
  <si>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</si>
  <si>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</si>
  <si>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</si>
  <si>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</si>
  <si>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</si>
  <si>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</si>
  <si>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</si>
  <si>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</si>
  <si>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</si>
  <si>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</si>
  <si>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</si>
  <si>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</si>
  <si>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</si>
  <si>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</si>
  <si>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</si>
  <si>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</si>
  <si>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</si>
  <si>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</si>
  <si>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</si>
  <si>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</si>
  <si>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</si>
  <si>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</si>
  <si>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</si>
  <si>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</si>
  <si>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</si>
  <si>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</si>
  <si>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</si>
  <si>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</si>
  <si>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</si>
  <si>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</si>
  <si>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</si>
  <si>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</si>
  <si>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</si>
  <si>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</si>
  <si>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</si>
  <si>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</si>
  <si>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</si>
  <si>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</si>
  <si>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</si>
  <si>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</si>
  <si>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</si>
  <si>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</si>
  <si>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</si>
  <si>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</si>
  <si>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</si>
  <si>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</si>
  <si>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</si>
  <si>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</si>
  <si>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</si>
  <si>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</si>
  <si>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</si>
  <si>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</si>
  <si>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</si>
  <si>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</si>
  <si>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</si>
  <si>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</si>
  <si>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</si>
  <si>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</si>
  <si>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</si>
  <si>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</si>
  <si>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</si>
  <si>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</si>
  <si>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</si>
  <si>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</si>
  <si>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</si>
  <si>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</si>
  <si>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</si>
  <si>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</si>
  <si>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</si>
  <si>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</si>
  <si>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</si>
  <si>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</si>
  <si>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</si>
  <si>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</si>
  <si>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</si>
  <si>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</si>
  <si>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</si>
  <si>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</si>
  <si>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</si>
  <si>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</si>
  <si>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</si>
  <si>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</si>
  <si>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</si>
  <si>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</si>
  <si>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</si>
  <si>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</si>
  <si>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</si>
  <si>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</si>
  <si>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</si>
  <si>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</si>
  <si>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</si>
  <si>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</si>
  <si>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</si>
  <si>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</si>
  <si>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</si>
  <si>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</si>
  <si>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</si>
  <si>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</si>
  <si>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</si>
  <si>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</si>
  <si>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</si>
  <si>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</si>
  <si>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</si>
  <si>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</si>
  <si>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</si>
  <si>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</si>
  <si>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</si>
  <si>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</si>
  <si>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</si>
  <si>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</si>
  <si>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</si>
  <si>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</si>
  <si>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</si>
  <si>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</si>
  <si>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</si>
  <si>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</si>
  <si>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</si>
  <si>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</si>
  <si>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</si>
  <si>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</si>
  <si>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</si>
  <si>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</si>
  <si>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</si>
  <si>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</si>
  <si>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</si>
  <si>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</si>
  <si>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</si>
  <si>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</si>
  <si>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</si>
  <si>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</si>
  <si>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</si>
  <si>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</si>
  <si>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</si>
  <si>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</si>
  <si>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</si>
  <si>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</si>
  <si>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</si>
  <si>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</si>
  <si>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</si>
  <si>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</si>
  <si>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</si>
  <si>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</si>
  <si>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</si>
  <si>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</si>
  <si>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</si>
  <si>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</si>
  <si>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</si>
  <si>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</si>
  <si>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</si>
  <si>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</si>
  <si>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</si>
  <si>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</si>
  <si>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</si>
  <si>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</si>
  <si>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</si>
  <si>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</si>
  <si>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</si>
  <si>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</si>
  <si>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</si>
  <si>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</si>
  <si>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</si>
  <si>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</si>
  <si>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</si>
  <si>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</si>
  <si>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</si>
  <si>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</si>
  <si>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</si>
  <si>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</si>
  <si>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</si>
  <si>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</si>
  <si>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</si>
  <si>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</si>
  <si>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</si>
  <si>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</si>
  <si>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</si>
  <si>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</si>
  <si>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</si>
  <si>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</si>
  <si>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</si>
  <si>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</si>
  <si>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</si>
  <si>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</si>
  <si>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</si>
  <si>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</si>
  <si>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</si>
  <si>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</si>
  <si>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</si>
  <si>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</si>
  <si>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</si>
  <si>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</si>
  <si>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</si>
  <si>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</si>
  <si>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</si>
  <si>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</si>
  <si>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</si>
  <si>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</si>
  <si>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</si>
  <si>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</si>
  <si>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</si>
  <si>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</si>
  <si>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</si>
  <si>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</si>
  <si>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</si>
  <si>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</si>
  <si>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</si>
  <si>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</si>
  <si>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</si>
  <si>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</si>
  <si>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</si>
  <si>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</si>
  <si>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</si>
  <si>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</si>
  <si>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</si>
  <si>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</si>
  <si>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</si>
  <si>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</si>
  <si>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</si>
  <si>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</si>
  <si>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</si>
  <si>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</si>
  <si>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</si>
  <si>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</si>
  <si>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</si>
  <si>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</si>
  <si>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</si>
  <si>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</si>
  <si>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</si>
  <si>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</si>
  <si>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</si>
  <si>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</si>
  <si>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</si>
  <si>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</si>
  <si>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</si>
  <si>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</si>
  <si>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</si>
  <si>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</si>
  <si>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</si>
  <si>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</si>
  <si>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</si>
  <si>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</si>
  <si>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</si>
  <si>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</si>
  <si>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</si>
  <si>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</si>
  <si>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</si>
  <si>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</si>
  <si>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</si>
  <si>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</si>
  <si>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</si>
  <si>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</si>
  <si>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</si>
  <si>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</si>
  <si>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</si>
  <si>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</si>
  <si>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</si>
  <si>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</si>
  <si>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</si>
  <si>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</si>
  <si>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</si>
  <si>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</si>
  <si>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</si>
  <si>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</si>
  <si>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</si>
  <si>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</si>
  <si>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</si>
  <si>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</si>
  <si>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</si>
  <si>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</si>
  <si>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</si>
  <si>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</si>
  <si>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</si>
  <si>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</si>
  <si>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</si>
  <si>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</si>
  <si>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</si>
  <si>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</si>
  <si>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</si>
  <si>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</si>
  <si>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</si>
  <si>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</si>
  <si>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</si>
  <si>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</si>
  <si>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</si>
  <si>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</si>
  <si>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</si>
  <si>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</si>
  <si>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</si>
  <si>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</si>
  <si>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</si>
  <si>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</si>
  <si>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</si>
  <si>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</si>
  <si>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</si>
  <si>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</si>
  <si>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</si>
  <si>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</si>
  <si>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</si>
  <si>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</si>
  <si>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</si>
  <si>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</si>
  <si>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</si>
  <si>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</si>
  <si>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</si>
  <si>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</si>
  <si>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</si>
  <si>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</si>
  <si>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</si>
  <si>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</si>
  <si>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</si>
  <si>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</si>
  <si>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</si>
  <si>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</si>
  <si>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</si>
  <si>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</si>
  <si>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</si>
  <si>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</si>
  <si>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</si>
  <si>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</si>
  <si>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</si>
  <si>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</si>
  <si>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</si>
  <si>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</si>
  <si>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</si>
  <si>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</si>
  <si>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</si>
  <si>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</si>
  <si>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</si>
  <si>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</si>
  <si>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</si>
  <si>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</si>
  <si>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</si>
  <si>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</si>
  <si>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</si>
  <si>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</si>
  <si>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</si>
  <si>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</si>
  <si>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</si>
  <si>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</si>
  <si>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</si>
  <si>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</si>
  <si>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</si>
  <si>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</si>
  <si>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</si>
  <si>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</si>
  <si>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</si>
  <si>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</si>
  <si>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</si>
  <si>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</si>
  <si>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</si>
  <si>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</si>
  <si>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</si>
  <si>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</si>
  <si>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</si>
  <si>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</si>
  <si>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</si>
  <si>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</si>
  <si>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</si>
  <si>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</si>
  <si>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</si>
  <si>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</si>
  <si>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</si>
  <si>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</si>
  <si>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</si>
  <si>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</si>
  <si>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</si>
  <si>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</si>
  <si>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</si>
  <si>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</si>
  <si>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</si>
  <si>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</si>
  <si>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</si>
  <si>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</si>
  <si>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</si>
  <si>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</si>
  <si>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</si>
  <si>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</si>
  <si>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</si>
  <si>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</si>
  <si>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</si>
  <si>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</si>
  <si>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</si>
  <si>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</si>
  <si>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</si>
  <si>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</si>
  <si>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</si>
  <si>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</si>
  <si>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</si>
  <si>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</si>
  <si>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</si>
  <si>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</si>
  <si>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</si>
  <si>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</si>
  <si>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</si>
  <si>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</si>
  <si>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</si>
  <si>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</si>
  <si>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</si>
  <si>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</si>
  <si>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</si>
  <si>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</si>
  <si>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</si>
  <si>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</si>
  <si>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</si>
  <si>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</si>
  <si>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</si>
  <si>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</si>
  <si>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</si>
  <si>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</si>
  <si>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</si>
  <si>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</si>
  <si>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</si>
  <si>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</si>
  <si>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</si>
  <si>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</si>
  <si>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</si>
  <si>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</si>
  <si>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</si>
  <si>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</si>
  <si>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</si>
  <si>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</si>
  <si>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</si>
  <si>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</si>
  <si>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</si>
  <si>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</si>
  <si>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</si>
  <si>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</si>
  <si>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</si>
  <si>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</si>
  <si>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</si>
  <si>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</si>
  <si>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</si>
  <si>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</si>
  <si>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</si>
  <si>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</si>
  <si>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</si>
  <si>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</si>
  <si>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</si>
  <si>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</si>
  <si>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</si>
  <si>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</si>
  <si>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</si>
  <si>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</si>
  <si>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</si>
  <si>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</si>
  <si>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</si>
  <si>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</si>
  <si>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</si>
  <si>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</si>
  <si>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</si>
  <si>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</si>
  <si>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</si>
  <si>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</si>
  <si>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</si>
  <si>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</si>
  <si>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</si>
  <si>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</si>
  <si>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</si>
  <si>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</si>
  <si>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</si>
  <si>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</si>
  <si>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</si>
  <si>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</si>
  <si>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</si>
  <si>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</si>
  <si>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</si>
  <si>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</si>
  <si>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</si>
  <si>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</si>
  <si>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</si>
  <si>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</si>
  <si>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</si>
  <si>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</si>
  <si>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</si>
  <si>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</si>
  <si>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</si>
  <si>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</si>
  <si>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</si>
  <si>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</si>
  <si>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</si>
  <si>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</si>
  <si>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</si>
  <si>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</si>
  <si>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</si>
  <si>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</si>
  <si>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</si>
  <si>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</si>
  <si>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</si>
  <si>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</si>
  <si>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</si>
  <si>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</si>
  <si>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</si>
  <si>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</si>
  <si>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</si>
  <si>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</si>
  <si>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</si>
  <si>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</si>
  <si>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</si>
  <si>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</si>
  <si>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</si>
  <si>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</si>
  <si>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</si>
  <si>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</si>
  <si>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</si>
  <si>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</si>
  <si>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</si>
  <si>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</si>
  <si>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</si>
  <si>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</si>
  <si>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</si>
  <si>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</si>
  <si>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</si>
  <si>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</si>
  <si>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</si>
  <si>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</si>
  <si>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</si>
  <si>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</si>
  <si>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</si>
  <si>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</si>
  <si>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</si>
  <si>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</si>
  <si>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</si>
  <si>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</si>
  <si>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</si>
  <si>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</si>
  <si>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</si>
  <si>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</si>
  <si>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</si>
  <si>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</si>
  <si>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</si>
  <si>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</si>
  <si>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</si>
  <si>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</si>
  <si>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</si>
  <si>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</si>
  <si>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</si>
  <si>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</si>
  <si>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</si>
  <si>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</si>
  <si>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</si>
  <si>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</si>
  <si>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</si>
  <si>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</si>
  <si>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</si>
  <si>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</si>
  <si>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</si>
  <si>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</si>
  <si>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</si>
  <si>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</si>
  <si>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</si>
  <si>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</si>
  <si>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</si>
  <si>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</si>
  <si>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</si>
  <si>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</si>
  <si>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</si>
  <si>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</si>
  <si>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</si>
  <si>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</si>
  <si>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</si>
  <si>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</si>
  <si>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</si>
  <si>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</si>
  <si>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</si>
  <si>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</si>
  <si>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</si>
  <si>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</si>
  <si>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</si>
  <si>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</si>
  <si>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</si>
  <si>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</si>
  <si>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</si>
  <si>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</si>
  <si>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</si>
  <si>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</si>
  <si>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</si>
  <si>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</si>
  <si>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</si>
  <si>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</si>
  <si>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</si>
  <si>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</si>
  <si>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</si>
  <si>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</si>
  <si>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</si>
  <si>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</si>
  <si>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</si>
  <si>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</si>
  <si>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</si>
  <si>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</si>
  <si>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</si>
  <si>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</si>
  <si>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</si>
  <si>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</si>
  <si>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</si>
  <si>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</si>
  <si>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</si>
  <si>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</si>
  <si>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</si>
  <si>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</si>
  <si>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</si>
  <si>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</si>
  <si>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</si>
  <si>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</si>
  <si>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</si>
  <si>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</si>
  <si>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</si>
  <si>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</si>
  <si>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</si>
  <si>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</si>
  <si>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</si>
  <si>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</si>
  <si>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</si>
  <si>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</si>
  <si>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</si>
  <si>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</si>
  <si>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</si>
  <si>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</si>
  <si>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</si>
  <si>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</si>
  <si>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</si>
  <si>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</si>
  <si>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</si>
  <si>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</si>
  <si>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</si>
  <si>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</si>
  <si>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</si>
  <si>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</si>
  <si>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</si>
  <si>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</si>
  <si>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</si>
  <si>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</si>
  <si>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</si>
  <si>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</si>
  <si>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</si>
  <si>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</si>
  <si>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</si>
  <si>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</si>
  <si>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</si>
  <si>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</si>
  <si>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</si>
  <si>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</si>
  <si>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</si>
  <si>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</si>
  <si>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</si>
  <si>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</si>
  <si>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</si>
  <si>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</si>
  <si>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</si>
  <si>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</si>
  <si>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</si>
  <si>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</si>
  <si>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</si>
  <si>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</si>
  <si>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</si>
  <si>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</si>
  <si>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</si>
  <si>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</si>
  <si>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</si>
  <si>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</si>
  <si>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</si>
  <si>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</si>
  <si>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</si>
  <si>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</si>
  <si>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</si>
  <si>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</si>
  <si>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</si>
  <si>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</si>
  <si>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</si>
  <si>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</si>
  <si>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</si>
  <si>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</si>
  <si>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</si>
  <si>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</si>
  <si>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</si>
  <si>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</si>
  <si>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</si>
  <si>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</si>
  <si>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</si>
  <si>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</si>
  <si>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</si>
  <si>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</si>
  <si>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</si>
  <si>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</si>
  <si>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</si>
  <si>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</si>
  <si>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</si>
  <si>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</si>
  <si>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</si>
  <si>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</si>
  <si>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</si>
  <si>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</si>
  <si>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</si>
  <si>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</si>
  <si>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</si>
  <si>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</si>
  <si>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</si>
  <si>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</si>
  <si>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</si>
  <si>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</si>
  <si>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</si>
  <si>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</si>
  <si>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</si>
  <si>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</si>
  <si>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</si>
  <si>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</si>
  <si>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</si>
  <si>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</si>
  <si>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</si>
  <si>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</si>
  <si>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</si>
  <si>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</si>
  <si>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</si>
  <si>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</si>
  <si>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</si>
  <si>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</si>
  <si>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</si>
  <si>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</si>
  <si>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</si>
  <si>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</si>
  <si>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</si>
  <si>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</si>
  <si>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</si>
  <si>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</si>
  <si>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</si>
  <si>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</si>
  <si>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</si>
  <si>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</si>
  <si>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</si>
  <si>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</si>
  <si>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</si>
  <si>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</si>
  <si>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</si>
  <si>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</si>
  <si>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</si>
  <si>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</si>
  <si>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</si>
  <si>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</si>
  <si>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</si>
  <si>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</si>
  <si>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</si>
  <si>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</si>
  <si>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</si>
  <si>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</si>
  <si>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</si>
  <si>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</si>
  <si>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</si>
  <si>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</si>
  <si>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</si>
  <si>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</si>
  <si>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</si>
  <si>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</si>
  <si>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</si>
  <si>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</si>
  <si>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</si>
  <si>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</si>
  <si>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</si>
  <si>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</si>
  <si>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</si>
  <si>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</si>
  <si>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</si>
  <si>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</si>
  <si>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</si>
  <si>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</si>
  <si>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</si>
  <si>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</si>
  <si>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</si>
  <si>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</si>
  <si>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</si>
  <si>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</si>
  <si>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</si>
  <si>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</si>
  <si>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</si>
  <si>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</si>
  <si>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</si>
  <si>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</si>
  <si>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</si>
  <si>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</si>
  <si>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</si>
  <si>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</si>
  <si>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</si>
  <si>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</si>
  <si>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</si>
  <si>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</si>
  <si>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</si>
  <si>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</si>
  <si>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</si>
  <si>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</si>
  <si>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</si>
  <si>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</si>
  <si>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</si>
  <si>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</si>
  <si>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</si>
  <si>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</si>
  <si>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</si>
  <si>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</si>
  <si>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</si>
  <si>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</si>
  <si>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</si>
  <si>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</si>
  <si>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</si>
  <si>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</si>
  <si>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</si>
  <si>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</si>
  <si>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</si>
  <si>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</si>
  <si>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</si>
  <si>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</si>
  <si>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</si>
  <si>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</si>
  <si>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</si>
  <si>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</si>
  <si>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</si>
  <si>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</si>
  <si>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</si>
  <si>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</si>
  <si>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</si>
  <si>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</si>
  <si>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</si>
  <si>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</si>
  <si>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</si>
  <si>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</si>
  <si>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</si>
  <si>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</si>
  <si>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</si>
  <si>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</si>
  <si>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</si>
  <si>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</si>
  <si>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</si>
  <si>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</si>
  <si>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</si>
  <si>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</si>
  <si>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</si>
  <si>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</si>
  <si>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</si>
  <si>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</si>
  <si>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</si>
  <si>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</si>
  <si>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</si>
  <si>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</si>
  <si>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</si>
  <si>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</si>
  <si>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</si>
  <si>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</si>
  <si>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</si>
  <si>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</si>
  <si>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</si>
  <si>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</si>
  <si>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</si>
  <si>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</si>
  <si>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</si>
  <si>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</si>
  <si>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</si>
  <si>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</si>
  <si>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</si>
  <si>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</si>
  <si>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</si>
  <si>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</si>
  <si>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</si>
  <si>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</si>
  <si>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</si>
  <si>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</si>
  <si>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</si>
  <si>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</si>
  <si>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</si>
  <si>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</si>
  <si>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</si>
  <si>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</si>
  <si>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</si>
  <si>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</si>
  <si>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</si>
  <si>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</si>
  <si>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</si>
  <si>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</si>
  <si>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</si>
  <si>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</si>
  <si>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</si>
  <si>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</si>
  <si>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</si>
  <si>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</si>
  <si>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</si>
  <si>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</si>
  <si>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</si>
  <si>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</si>
  <si>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</si>
  <si>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</si>
  <si>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</si>
  <si>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</si>
  <si>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</si>
  <si>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</si>
  <si>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</si>
  <si>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</si>
  <si>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</si>
  <si>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</si>
  <si>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</si>
  <si>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</si>
  <si>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</si>
  <si>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</si>
  <si>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</si>
  <si>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</si>
  <si>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</si>
  <si>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</si>
  <si>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</si>
  <si>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</si>
  <si>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</si>
  <si>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</si>
  <si>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</si>
  <si>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</si>
  <si>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</si>
  <si>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</si>
  <si>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</si>
  <si>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</si>
  <si>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</si>
  <si>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</si>
  <si>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</si>
  <si>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</si>
  <si>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</si>
  <si>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</si>
  <si>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</si>
  <si>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</si>
  <si>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</si>
  <si>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</si>
  <si>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</si>
  <si>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</si>
  <si>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</si>
  <si>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</si>
  <si>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</si>
  <si>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</si>
  <si>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</si>
  <si>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</si>
  <si>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</si>
  <si>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</si>
  <si>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</si>
  <si>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</si>
  <si>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</si>
  <si>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</si>
  <si>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</si>
  <si>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</si>
  <si>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</si>
  <si>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</si>
  <si>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</si>
  <si>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</si>
  <si>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</si>
  <si>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</si>
  <si>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</si>
  <si>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</si>
  <si>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</si>
  <si>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</si>
  <si>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</si>
  <si>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</si>
  <si>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</si>
  <si>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</si>
  <si>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</si>
  <si>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</si>
  <si>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</si>
  <si>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</si>
  <si>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</si>
  <si>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</si>
  <si>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</si>
  <si>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</si>
  <si>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</si>
  <si>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</si>
  <si>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</si>
  <si>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</si>
  <si>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</si>
  <si>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</si>
  <si>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</si>
  <si>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</si>
  <si>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</si>
  <si>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</si>
  <si>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</si>
  <si>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</si>
  <si>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</si>
  <si>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</si>
  <si>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</si>
  <si>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</si>
  <si>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</si>
  <si>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</si>
  <si>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</si>
  <si>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</si>
  <si>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</si>
  <si>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</si>
  <si>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</si>
  <si>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</si>
  <si>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</si>
  <si>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</si>
  <si>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</si>
  <si>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</si>
  <si>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</si>
  <si>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</si>
  <si>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</si>
  <si>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</si>
  <si>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</si>
  <si>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</si>
  <si>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</si>
  <si>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</si>
  <si>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</si>
  <si>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</si>
  <si>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</si>
  <si>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</si>
  <si>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</si>
  <si>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</si>
  <si>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</si>
  <si>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</si>
  <si>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</si>
  <si>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</si>
  <si>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</si>
  <si>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</si>
  <si>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</si>
  <si>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</si>
  <si>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</si>
  <si>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</si>
  <si>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</si>
  <si>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</si>
  <si>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</si>
  <si>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</si>
  <si>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</si>
  <si>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</si>
  <si>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</si>
  <si>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</si>
  <si>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</si>
  <si>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</si>
  <si>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</si>
  <si>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</si>
  <si>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</si>
  <si>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</si>
  <si>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</si>
  <si>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</si>
  <si>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</si>
  <si>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</si>
  <si>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</si>
  <si>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</si>
  <si>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</si>
  <si>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</si>
  <si>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</si>
  <si>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</si>
  <si>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</si>
  <si>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</si>
  <si>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</si>
  <si>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</si>
  <si>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</si>
  <si>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</si>
  <si>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</si>
  <si>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</si>
  <si>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</si>
  <si>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</si>
  <si>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</si>
  <si>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</si>
  <si>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</si>
  <si>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</si>
  <si>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</si>
  <si>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</si>
  <si>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</si>
  <si>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</si>
  <si>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</si>
  <si>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</si>
  <si>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</si>
  <si>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</si>
  <si>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</si>
  <si>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</si>
  <si>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</si>
  <si>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</si>
  <si>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</si>
  <si>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</si>
  <si>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</si>
  <si>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</si>
  <si>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</si>
  <si>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</si>
  <si>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</si>
  <si>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</si>
  <si>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</si>
  <si>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</si>
  <si>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</si>
  <si>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</si>
  <si>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</si>
  <si>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</si>
  <si>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</si>
  <si>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</si>
  <si>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</si>
  <si>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</si>
  <si>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</si>
  <si>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</si>
  <si>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</si>
  <si>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</si>
  <si>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</si>
  <si>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</si>
  <si>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</si>
  <si>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</si>
  <si>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</si>
  <si>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</si>
  <si>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</si>
  <si>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</si>
  <si>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</si>
  <si>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</si>
  <si>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</si>
  <si>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</si>
  <si>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</si>
  <si>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</si>
  <si>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</si>
  <si>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</si>
  <si>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</si>
  <si>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</si>
  <si>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</si>
  <si>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</si>
  <si>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</si>
  <si>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</si>
  <si>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</si>
  <si>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</si>
  <si>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</si>
  <si>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</si>
  <si>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</si>
  <si>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</si>
  <si>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</si>
  <si>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</si>
  <si>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</si>
  <si>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</si>
  <si>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</si>
  <si>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</si>
  <si>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</si>
  <si>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</si>
  <si>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</si>
  <si>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</si>
  <si>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</si>
  <si>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</si>
  <si>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</si>
  <si>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</si>
  <si>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</si>
  <si>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</si>
  <si>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</si>
  <si>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</si>
  <si>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</si>
  <si>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</si>
  <si>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</si>
  <si>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</si>
  <si>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</si>
  <si>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</si>
  <si>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</si>
  <si>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</si>
  <si>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</si>
  <si>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</si>
  <si>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</si>
  <si>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</si>
  <si>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</si>
  <si>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</si>
  <si>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</si>
  <si>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</si>
  <si>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</si>
  <si>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</si>
  <si>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</si>
  <si>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</si>
  <si>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</si>
  <si>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</si>
  <si>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</si>
  <si>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</si>
  <si>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</si>
  <si>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</si>
  <si>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</si>
  <si>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</si>
  <si>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</si>
  <si>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</si>
  <si>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</si>
  <si>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</si>
  <si>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</si>
  <si>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</si>
  <si>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</si>
  <si>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</si>
  <si>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</si>
  <si>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</si>
  <si>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</si>
  <si>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</si>
  <si>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</si>
  <si>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</si>
  <si>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</si>
  <si>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</si>
  <si>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</si>
  <si>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</si>
  <si>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</si>
  <si>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</si>
  <si>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</si>
  <si>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</si>
  <si>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</si>
  <si>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</si>
  <si>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</si>
  <si>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</si>
  <si>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</si>
  <si>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</si>
  <si>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</si>
  <si>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</si>
  <si>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</si>
  <si>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</si>
  <si>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</si>
  <si>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</si>
  <si>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</si>
  <si>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</si>
  <si>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</si>
  <si>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</si>
  <si>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</si>
  <si>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</si>
  <si>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</si>
  <si>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</si>
  <si>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</si>
  <si>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</si>
  <si>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</si>
  <si>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</si>
  <si>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</si>
  <si>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</si>
  <si>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</si>
  <si>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</si>
  <si>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</si>
  <si>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</si>
  <si>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</si>
  <si>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</si>
  <si>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</si>
  <si>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</si>
  <si>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</si>
  <si>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</si>
  <si>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</si>
  <si>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</si>
  <si>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</si>
  <si>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</si>
  <si>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</si>
  <si>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</si>
  <si>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</si>
  <si>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</si>
  <si>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</si>
  <si>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</si>
  <si>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</si>
  <si>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</si>
  <si>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</si>
  <si>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</si>
  <si>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</si>
  <si>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</si>
  <si>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</si>
  <si>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</si>
  <si>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</si>
  <si>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</si>
  <si>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</si>
  <si>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</si>
  <si>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</si>
  <si>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</si>
  <si>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</si>
  <si>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</si>
  <si>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</si>
  <si>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</si>
  <si>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</si>
  <si>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</si>
  <si>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</si>
  <si>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</si>
  <si>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</si>
  <si>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</si>
  <si>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</si>
  <si>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</si>
  <si>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</si>
  <si>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</si>
  <si>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</si>
  <si>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</si>
  <si>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</si>
  <si>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</si>
  <si>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</si>
  <si>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</si>
  <si>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</si>
  <si>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</si>
  <si>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</si>
  <si>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</si>
  <si>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</si>
  <si>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</si>
  <si>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</si>
  <si>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</si>
  <si>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</si>
  <si>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</si>
  <si>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</si>
  <si>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</si>
  <si>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</si>
  <si>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</si>
  <si>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</si>
  <si>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</si>
  <si>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</si>
  <si>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</si>
  <si>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</si>
  <si>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</si>
  <si>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</si>
  <si>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</si>
  <si>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</si>
  <si>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</si>
  <si>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</si>
  <si>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</si>
  <si>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</si>
  <si>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</si>
  <si>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</si>
  <si>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</si>
  <si>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</si>
  <si>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</si>
  <si>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</si>
  <si>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</si>
  <si>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</si>
  <si>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</si>
  <si>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</si>
  <si>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</si>
  <si>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</si>
  <si>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</si>
  <si>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</si>
  <si>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</si>
  <si>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</si>
  <si>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</si>
  <si>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</si>
  <si>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</si>
  <si>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</si>
  <si>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</si>
  <si>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</si>
  <si>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</si>
  <si>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</si>
  <si>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</si>
  <si>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</si>
  <si>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</si>
  <si>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</si>
  <si>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</si>
  <si>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</si>
  <si>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</si>
  <si>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</si>
  <si>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</si>
  <si>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</si>
  <si>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</si>
  <si>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</si>
  <si>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</si>
  <si>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</si>
  <si>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</si>
  <si>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</si>
  <si>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</si>
  <si>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</si>
  <si>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</si>
  <si>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</si>
  <si>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</si>
  <si>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</si>
  <si>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</si>
  <si>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</si>
  <si>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</si>
  <si>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</si>
  <si>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</si>
  <si>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</si>
  <si>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</si>
  <si>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</si>
  <si>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</si>
  <si>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</si>
  <si>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</si>
  <si>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</si>
  <si>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</si>
  <si>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</si>
  <si>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</si>
  <si>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</si>
  <si>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</si>
  <si>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</si>
  <si>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</si>
  <si>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</si>
  <si>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</si>
  <si>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</si>
  <si>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</si>
  <si>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</si>
  <si>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</si>
  <si>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</si>
  <si>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</si>
  <si>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</si>
  <si>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</si>
  <si>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</si>
  <si>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</si>
  <si>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</si>
  <si>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</si>
  <si>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</si>
  <si>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</si>
  <si>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</si>
  <si>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</si>
  <si>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</si>
  <si>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</si>
  <si>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</si>
  <si>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</si>
  <si>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</si>
  <si>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</si>
  <si>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</si>
  <si>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</si>
  <si>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</si>
  <si>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</si>
  <si>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</si>
  <si>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</si>
  <si>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</si>
  <si>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</si>
  <si>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</si>
  <si>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</si>
  <si>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</si>
  <si>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</si>
  <si>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</si>
  <si>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</si>
  <si>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</si>
  <si>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</si>
  <si>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</si>
  <si>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</si>
  <si>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</si>
  <si>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</si>
  <si>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</si>
  <si>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</si>
  <si>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</si>
  <si>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</si>
  <si>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</si>
  <si>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</si>
  <si>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</si>
  <si>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</si>
  <si>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</si>
  <si>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</si>
  <si>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</si>
  <si>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</si>
  <si>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</si>
  <si>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</si>
  <si>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</si>
  <si>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</si>
  <si>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</si>
  <si>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</si>
  <si>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</si>
  <si>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</si>
  <si>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</si>
  <si>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</si>
  <si>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</si>
  <si>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</si>
  <si>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</si>
  <si>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</si>
  <si>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</si>
  <si>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</si>
  <si>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</si>
  <si>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</si>
  <si>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</si>
  <si>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</si>
  <si>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</si>
  <si>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</si>
  <si>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</si>
  <si>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</si>
  <si>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</si>
  <si>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</si>
  <si>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</si>
  <si>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</si>
  <si>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</si>
  <si>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</si>
  <si>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</si>
  <si>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</si>
  <si>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</si>
  <si>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</si>
  <si>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</si>
  <si>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</si>
  <si>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</si>
  <si>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</si>
  <si>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</si>
  <si>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</si>
  <si>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</si>
  <si>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</si>
  <si>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</si>
  <si>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</si>
  <si>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</si>
  <si>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</si>
  <si>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</si>
  <si>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</si>
  <si>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</si>
  <si>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</si>
  <si>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</si>
  <si>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</si>
  <si>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</si>
  <si>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</si>
  <si>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</si>
  <si>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</si>
  <si>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</si>
  <si>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</si>
  <si>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</si>
  <si>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</si>
  <si>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</si>
  <si>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</si>
  <si>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</si>
  <si>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</si>
  <si>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</si>
  <si>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</si>
  <si>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</si>
  <si>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</si>
  <si>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</si>
  <si>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</si>
  <si>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</si>
  <si>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</si>
  <si>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</si>
  <si>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</si>
  <si>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</si>
  <si>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</si>
  <si>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</si>
  <si>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</si>
  <si>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</si>
  <si>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</si>
  <si>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</si>
  <si>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</si>
  <si>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</si>
  <si>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</si>
  <si>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</si>
  <si>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</si>
  <si>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</si>
  <si>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</si>
  <si>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</si>
  <si>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</si>
  <si>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</si>
  <si>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</si>
  <si>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</si>
  <si>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</si>
  <si>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</si>
  <si>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</si>
  <si>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</si>
  <si>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</si>
  <si>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</si>
  <si>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</si>
  <si>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</si>
  <si>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</si>
  <si>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</si>
  <si>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</si>
  <si>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</si>
  <si>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</si>
  <si>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</si>
  <si>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</si>
  <si>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</si>
  <si>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</si>
  <si>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</si>
  <si>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</si>
  <si>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</si>
  <si>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</si>
  <si>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</si>
  <si>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</si>
  <si>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</si>
  <si>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</si>
  <si>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</si>
  <si>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</si>
  <si>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</si>
  <si>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</si>
  <si>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</si>
  <si>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</si>
  <si>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</si>
  <si>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</si>
  <si>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</si>
  <si>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</si>
  <si>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</si>
  <si>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</si>
  <si>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</si>
  <si>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</si>
  <si>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</si>
  <si>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</si>
  <si>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</si>
  <si>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</si>
  <si>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</si>
  <si>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</si>
  <si>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</si>
  <si>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</si>
  <si>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</si>
  <si>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</si>
  <si>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</si>
  <si>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</si>
  <si>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</si>
  <si>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</si>
  <si>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</si>
  <si>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</si>
  <si>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</si>
  <si>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</si>
  <si>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</si>
  <si>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</si>
  <si>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</si>
  <si>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</si>
  <si>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</si>
  <si>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</si>
  <si>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</si>
  <si>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</si>
  <si>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</si>
  <si>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</si>
  <si>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</si>
  <si>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</si>
  <si>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</si>
  <si>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</si>
  <si>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</si>
  <si>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</si>
  <si>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</si>
  <si>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</si>
  <si>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</si>
  <si>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</si>
  <si>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</si>
  <si>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</si>
  <si>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</si>
  <si>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</si>
  <si>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</si>
  <si>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</si>
  <si>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</si>
  <si>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</si>
  <si>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</si>
  <si>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</si>
  <si>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</si>
  <si>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</si>
  <si>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</si>
  <si>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</si>
  <si>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</si>
  <si>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</si>
  <si>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</si>
  <si>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</si>
  <si>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</si>
  <si>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</si>
  <si>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</si>
  <si>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</si>
  <si>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</si>
  <si>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</si>
  <si>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</si>
  <si>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</si>
  <si>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</si>
  <si>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</si>
  <si>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</si>
  <si>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</si>
  <si>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</si>
  <si>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</si>
  <si>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</si>
  <si>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</si>
  <si>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</si>
  <si>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</si>
  <si>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</si>
  <si>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</si>
  <si>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</si>
  <si>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</si>
  <si>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</si>
  <si>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</si>
  <si>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</si>
  <si>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</si>
  <si>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</si>
  <si>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</si>
  <si>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</si>
  <si>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</si>
  <si>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</si>
  <si>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</si>
  <si>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</si>
  <si>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</si>
  <si>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</si>
  <si>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</si>
  <si>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</si>
  <si>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</si>
  <si>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</si>
  <si>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</si>
  <si>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</si>
  <si>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</si>
  <si>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</si>
  <si>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</si>
  <si>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</si>
  <si>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</si>
  <si>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</si>
  <si>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</si>
  <si>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</si>
  <si>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</si>
  <si>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</si>
  <si>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</si>
  <si>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</si>
  <si>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</si>
  <si>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</si>
  <si>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</si>
  <si>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</si>
  <si>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</si>
  <si>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</si>
  <si>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</si>
  <si>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</si>
  <si>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</si>
  <si>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</si>
  <si>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</si>
  <si>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</si>
  <si>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</si>
  <si>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</si>
  <si>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</si>
  <si>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</si>
  <si>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</si>
  <si>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</si>
  <si>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</si>
  <si>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</si>
  <si>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</si>
  <si>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</si>
  <si>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</si>
  <si>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</si>
  <si>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</si>
  <si>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</si>
  <si>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</si>
  <si>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</si>
  <si>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</si>
  <si>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</si>
  <si>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</si>
  <si>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</si>
  <si>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</si>
  <si>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</si>
  <si>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</si>
  <si>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</si>
  <si>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</si>
  <si>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</si>
  <si>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</si>
  <si>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</si>
  <si>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</si>
  <si>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</si>
  <si>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</si>
  <si>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</si>
  <si>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</si>
  <si>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</si>
  <si>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</si>
  <si>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</si>
  <si>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</si>
  <si>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</si>
  <si>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</si>
  <si>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</si>
  <si>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</si>
  <si>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</si>
  <si>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</si>
  <si>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</si>
  <si>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</si>
  <si>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</si>
  <si>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</si>
  <si>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</si>
  <si>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</si>
  <si>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</si>
  <si>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</si>
  <si>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</si>
  <si>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</si>
  <si>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</si>
  <si>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</si>
  <si>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</si>
  <si>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</si>
  <si>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</si>
  <si>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</si>
  <si>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</si>
  <si>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</si>
  <si>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</si>
  <si>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</si>
  <si>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</si>
  <si>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</si>
  <si>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</si>
  <si>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</si>
  <si>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</si>
  <si>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</si>
  <si>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</si>
  <si>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</si>
  <si>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</si>
  <si>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</si>
  <si>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</si>
  <si>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</si>
  <si>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</si>
  <si>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</si>
  <si>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</si>
  <si>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</si>
  <si>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</si>
  <si>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</si>
  <si>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</si>
  <si>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</si>
  <si>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</si>
  <si>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</si>
  <si>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</si>
  <si>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</si>
  <si>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</si>
  <si>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</si>
  <si>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</si>
  <si>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</si>
  <si>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</si>
  <si>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</si>
  <si>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</si>
  <si>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</si>
  <si>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</si>
  <si>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</si>
  <si>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</si>
  <si>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</si>
  <si>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</si>
  <si>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</si>
  <si>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</si>
  <si>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</si>
  <si>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</si>
  <si>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</si>
  <si>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</si>
  <si>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</si>
  <si>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</si>
  <si>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</si>
  <si>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</si>
  <si>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</si>
  <si>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</si>
  <si>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</si>
  <si>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</si>
  <si>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</si>
  <si>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</si>
  <si>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</si>
  <si>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</si>
  <si>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</si>
  <si>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</si>
  <si>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</si>
  <si>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</si>
  <si>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</si>
  <si>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</si>
  <si>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</si>
  <si>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</si>
  <si>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</si>
  <si>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</si>
  <si>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</si>
  <si>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</si>
  <si>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</si>
  <si>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</si>
  <si>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</si>
  <si>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</si>
  <si>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</si>
  <si>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</si>
  <si>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</si>
  <si>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</si>
  <si>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</si>
  <si>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</si>
  <si>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</si>
  <si>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</si>
  <si>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</si>
  <si>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</si>
  <si>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</si>
  <si>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</si>
  <si>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</si>
  <si>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</si>
  <si>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</si>
  <si>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</si>
  <si>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</si>
  <si>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</si>
  <si>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</si>
  <si>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</si>
  <si>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</si>
  <si>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</si>
  <si>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</si>
  <si>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</si>
  <si>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</si>
  <si>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</si>
  <si>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</si>
  <si>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</si>
  <si>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</si>
  <si>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</si>
  <si>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</si>
  <si>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</si>
  <si>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</si>
  <si>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</si>
  <si>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</si>
  <si>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</si>
  <si>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</si>
  <si>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</si>
  <si>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</si>
  <si>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</si>
  <si>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</si>
  <si>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</si>
  <si>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</si>
  <si>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</si>
  <si>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</si>
  <si>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</si>
  <si>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</si>
  <si>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</si>
  <si>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</si>
  <si>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</si>
  <si>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</si>
  <si>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</si>
  <si>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</si>
  <si>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</si>
  <si>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</si>
  <si>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</si>
  <si>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</si>
  <si>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</si>
  <si>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</si>
  <si>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</si>
  <si>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</si>
  <si>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</si>
  <si>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</si>
  <si>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</si>
  <si>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</si>
  <si>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</si>
  <si>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</si>
  <si>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</si>
  <si>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</si>
  <si>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</si>
  <si>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</si>
  <si>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</si>
  <si>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</si>
  <si>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</si>
  <si>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</si>
  <si>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</si>
  <si>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</si>
  <si>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</si>
  <si>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</si>
  <si>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</si>
  <si>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</si>
  <si>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</si>
  <si>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</si>
  <si>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</si>
  <si>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</si>
  <si>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</si>
  <si>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</si>
  <si>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</si>
  <si>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</si>
  <si>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</si>
  <si>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</si>
  <si>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</si>
  <si>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</si>
  <si>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</si>
  <si>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</si>
  <si>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</si>
  <si>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</si>
  <si>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</si>
  <si>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</si>
  <si>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</si>
  <si>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</si>
  <si>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</si>
  <si>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</si>
  <si>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</si>
  <si>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</si>
  <si>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</si>
  <si>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</si>
  <si>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</si>
  <si>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</si>
  <si>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</si>
  <si>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</si>
  <si>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</si>
  <si>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</si>
  <si>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</si>
  <si>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</si>
  <si>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</si>
  <si>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</si>
  <si>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</si>
  <si>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</si>
  <si>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</si>
  <si>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</si>
  <si>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</si>
  <si>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</si>
  <si>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</si>
  <si>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</si>
  <si>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</si>
  <si>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</si>
  <si>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</si>
  <si>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</si>
  <si>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</si>
  <si>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</si>
  <si>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</si>
  <si>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</si>
  <si>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</si>
  <si>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</si>
  <si>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</si>
  <si>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</si>
  <si>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</si>
  <si>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</si>
  <si>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</si>
  <si>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</si>
  <si>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</si>
  <si>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</si>
  <si>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</si>
  <si>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</si>
  <si>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</si>
  <si>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</si>
  <si>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</si>
  <si>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</si>
  <si>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</si>
  <si>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</si>
  <si>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</si>
  <si>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</si>
  <si>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</si>
  <si>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</si>
  <si>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</si>
  <si>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</si>
  <si>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</si>
  <si>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</si>
  <si>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</si>
  <si>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</si>
  <si>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</si>
  <si>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</si>
  <si>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</si>
  <si>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</si>
  <si>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</si>
  <si>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</si>
  <si>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</si>
  <si>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</si>
  <si>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</si>
  <si>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</si>
  <si>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</si>
  <si>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</si>
  <si>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</si>
  <si>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</si>
  <si>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</si>
  <si>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</si>
  <si>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</si>
  <si>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</si>
  <si>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</si>
  <si>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</si>
  <si>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</si>
  <si>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</si>
  <si>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</si>
  <si>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</si>
  <si>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</si>
  <si>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</si>
  <si>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</si>
  <si>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</si>
  <si>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</si>
  <si>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</si>
  <si>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</si>
  <si>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</si>
  <si>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</si>
  <si>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</si>
  <si>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</si>
  <si>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</si>
  <si>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</si>
  <si>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</si>
  <si>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</si>
  <si>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</si>
  <si>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</si>
  <si>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</si>
  <si>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</si>
  <si>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</si>
  <si>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</si>
  <si>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</si>
  <si>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</si>
  <si>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</si>
  <si>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</si>
  <si>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</si>
  <si>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</si>
  <si>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</si>
  <si>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</si>
  <si>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</si>
  <si>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</si>
  <si>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</si>
  <si>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</si>
  <si>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</si>
  <si>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</si>
  <si>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</si>
  <si>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</si>
  <si>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</si>
  <si>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</si>
  <si>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</si>
  <si>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</si>
  <si>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</si>
  <si>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</si>
  <si>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</si>
  <si>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</si>
  <si>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</si>
  <si>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</si>
  <si>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</si>
  <si>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</si>
  <si>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</si>
  <si>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</si>
  <si>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</si>
  <si>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</si>
  <si>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</si>
  <si>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</si>
  <si>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</si>
  <si>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</si>
  <si>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</si>
  <si>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</si>
  <si>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</si>
  <si>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</si>
  <si>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</si>
  <si>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</si>
  <si>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</si>
  <si>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</si>
  <si>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</si>
  <si>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</si>
  <si>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</si>
  <si>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</si>
  <si>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</si>
  <si>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</si>
  <si>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</si>
  <si>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</si>
  <si>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</si>
  <si>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</si>
  <si>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</si>
  <si>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</si>
  <si>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</si>
  <si>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</si>
  <si>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</si>
  <si>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</si>
  <si>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</si>
  <si>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</si>
  <si>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</si>
  <si>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</si>
  <si>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</si>
  <si>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</si>
  <si>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</si>
  <si>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</si>
  <si>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</si>
  <si>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</si>
  <si>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</si>
  <si>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</si>
  <si>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</si>
  <si>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</si>
  <si>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</si>
  <si>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</si>
  <si>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</si>
  <si>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</si>
  <si>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</si>
  <si>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</si>
  <si>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</si>
  <si>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</si>
  <si>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</si>
  <si>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</si>
  <si>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</si>
  <si>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</si>
  <si>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</si>
  <si>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</si>
  <si>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</si>
  <si>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</si>
  <si>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</si>
  <si>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</si>
  <si>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</si>
  <si>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</si>
  <si>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</si>
  <si>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</si>
  <si>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</si>
  <si>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</si>
  <si>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</si>
  <si>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</si>
  <si>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</si>
  <si>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</si>
  <si>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</si>
  <si>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</si>
  <si>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</si>
  <si>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</si>
  <si>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</si>
  <si>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</si>
  <si>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</si>
  <si>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</si>
  <si>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</si>
  <si>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</si>
  <si>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</si>
  <si>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</si>
  <si>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</si>
  <si>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</si>
  <si>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</si>
  <si>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</si>
  <si>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</si>
  <si>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</si>
  <si>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</si>
  <si>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</si>
  <si>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</si>
  <si>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</si>
  <si>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</si>
  <si>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</si>
  <si>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</si>
  <si>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</si>
  <si>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</si>
  <si>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</si>
  <si>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</si>
  <si>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</si>
  <si>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</si>
  <si>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</si>
  <si>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</si>
  <si>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</si>
  <si>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</si>
  <si>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</si>
  <si>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</si>
  <si>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</si>
  <si>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</si>
  <si>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</si>
  <si>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</si>
  <si>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</si>
  <si>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</si>
  <si>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</si>
  <si>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</si>
  <si>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</si>
  <si>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</si>
  <si>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</si>
  <si>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</si>
  <si>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</si>
  <si>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</si>
  <si>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</si>
  <si>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</si>
  <si>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</si>
  <si>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</si>
  <si>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</si>
  <si>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</si>
  <si>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</si>
  <si>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</si>
  <si>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</si>
  <si>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</si>
  <si>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</si>
  <si>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</si>
  <si>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</si>
  <si>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</si>
  <si>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</si>
  <si>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</si>
  <si>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</si>
  <si>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</si>
  <si>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</si>
  <si>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</si>
  <si>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</si>
  <si>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</si>
  <si>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</si>
  <si>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</si>
  <si>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</si>
  <si>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</si>
  <si>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</si>
  <si>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</si>
  <si>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</si>
  <si>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</si>
  <si>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</si>
  <si>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</si>
  <si>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</si>
  <si>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</si>
  <si>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</si>
  <si>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</si>
  <si>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</si>
  <si>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</si>
  <si>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</si>
  <si>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</si>
  <si>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</si>
  <si>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</si>
  <si>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</si>
  <si>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</si>
  <si>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</si>
  <si>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</si>
  <si>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</si>
  <si>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</si>
  <si>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</si>
  <si>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</si>
  <si>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</si>
  <si>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</si>
  <si>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</si>
  <si>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</si>
  <si>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</si>
  <si>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</si>
  <si>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</si>
  <si>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</si>
  <si>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</si>
  <si>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</si>
  <si>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</si>
  <si>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</si>
  <si>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</si>
  <si>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</si>
  <si>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</si>
  <si>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</si>
  <si>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</si>
  <si>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</si>
  <si>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</si>
  <si>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</si>
  <si>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</si>
  <si>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</si>
  <si>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</si>
  <si>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</si>
  <si>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</si>
  <si>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</si>
  <si>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</si>
  <si>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</si>
  <si>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</si>
  <si>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</si>
  <si>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</si>
  <si>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</si>
  <si>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</si>
  <si>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</si>
  <si>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</si>
  <si>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</si>
  <si>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</si>
  <si>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</si>
  <si>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</si>
  <si>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</si>
  <si>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</si>
  <si>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</si>
  <si>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</si>
  <si>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</si>
  <si>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</si>
  <si>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</si>
  <si>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</si>
  <si>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</si>
  <si>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</si>
  <si>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</si>
  <si>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</si>
  <si>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</si>
  <si>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</si>
  <si>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</si>
  <si>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</si>
  <si>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</si>
  <si>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</si>
  <si>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</si>
  <si>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</si>
  <si>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</si>
  <si>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</si>
  <si>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</si>
  <si>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</si>
  <si>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</si>
  <si>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</si>
  <si>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</si>
  <si>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</si>
  <si>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</si>
  <si>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</si>
  <si>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</si>
  <si>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</si>
  <si>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</si>
  <si>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</si>
  <si>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</si>
  <si>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</si>
  <si>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</si>
  <si>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</si>
  <si>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</si>
  <si>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</si>
  <si>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</si>
  <si>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</si>
  <si>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</si>
  <si>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</si>
  <si>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</si>
  <si>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</si>
  <si>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</si>
  <si>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</si>
  <si>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</si>
  <si>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</si>
  <si>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</si>
  <si>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</si>
  <si>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</si>
  <si>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</si>
  <si>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</si>
  <si>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</si>
  <si>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</si>
  <si>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</si>
  <si>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</si>
  <si>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</si>
  <si>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</si>
  <si>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</si>
  <si>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</si>
  <si>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</si>
  <si>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</si>
  <si>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</si>
  <si>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</si>
  <si>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</si>
  <si>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</si>
  <si>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</si>
  <si>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</si>
  <si>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</si>
  <si>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</si>
  <si>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</si>
  <si>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</si>
  <si>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</si>
  <si>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</si>
  <si>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</si>
  <si>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</si>
  <si>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</si>
  <si>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</si>
  <si>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</si>
  <si>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</si>
  <si>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</si>
  <si>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</si>
  <si>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</si>
  <si>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</si>
  <si>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</si>
  <si>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</si>
  <si>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</si>
  <si>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</si>
  <si>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</si>
  <si>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</si>
  <si>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</si>
  <si>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</si>
  <si>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</si>
  <si>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</si>
  <si>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</si>
  <si>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</si>
  <si>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</si>
  <si>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</si>
  <si>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</si>
  <si>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</si>
  <si>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</si>
  <si>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</si>
  <si>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</si>
  <si>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</si>
  <si>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</si>
  <si>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</si>
  <si>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</si>
  <si>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</si>
  <si>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</si>
  <si>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</si>
  <si>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</si>
  <si>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</si>
  <si>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</si>
  <si>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</si>
  <si>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</si>
  <si>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</si>
  <si>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</si>
  <si>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</si>
  <si>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</si>
  <si>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</si>
  <si>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</si>
  <si>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</si>
  <si>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</si>
  <si>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</si>
  <si>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</si>
  <si>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</si>
  <si>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</si>
  <si>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</si>
  <si>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</si>
  <si>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</si>
  <si>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</si>
  <si>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</si>
  <si>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</si>
  <si>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</si>
  <si>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</si>
  <si>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</si>
  <si>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</si>
  <si>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</si>
  <si>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</si>
  <si>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</si>
  <si>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</si>
  <si>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</si>
  <si>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</si>
  <si>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</si>
  <si>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</si>
  <si>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</si>
  <si>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</si>
  <si>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</si>
  <si>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</si>
  <si>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</si>
  <si>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</si>
  <si>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</si>
  <si>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</si>
  <si>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</si>
  <si>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</si>
  <si>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</si>
  <si>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</si>
  <si>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</si>
  <si>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</si>
  <si>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</si>
  <si>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</si>
  <si>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</si>
  <si>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</si>
  <si>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</si>
  <si>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</si>
  <si>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</si>
  <si>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</si>
  <si>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</si>
  <si>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</si>
  <si>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</si>
  <si>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</si>
  <si>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</si>
  <si>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</si>
  <si>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</si>
  <si>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</si>
  <si>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</si>
  <si>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</si>
  <si>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</si>
  <si>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</si>
  <si>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</si>
  <si>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</si>
  <si>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</si>
  <si>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</si>
  <si>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</si>
  <si>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</si>
  <si>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</si>
  <si>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</si>
  <si>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</si>
  <si>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</si>
  <si>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</si>
  <si>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</si>
  <si>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</si>
  <si>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</si>
  <si>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</si>
  <si>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</si>
  <si>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</si>
  <si>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</si>
  <si>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</si>
  <si>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</si>
  <si>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</si>
  <si>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</si>
  <si>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</si>
  <si>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</si>
  <si>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</si>
  <si>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</si>
  <si>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</si>
  <si>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</si>
  <si>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</si>
  <si>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</si>
  <si>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</si>
  <si>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</si>
  <si>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</si>
  <si>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</si>
  <si>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</si>
  <si>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</si>
  <si>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</si>
  <si>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</si>
  <si>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</si>
  <si>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</si>
  <si>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</si>
  <si>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</si>
  <si>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</si>
  <si>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</si>
  <si>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</si>
  <si>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</si>
  <si>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</si>
  <si>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</si>
  <si>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</si>
  <si>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</si>
  <si>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</si>
  <si>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</si>
  <si>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</si>
  <si>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</si>
  <si>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</si>
  <si>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</si>
  <si>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</si>
  <si>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</si>
  <si>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</si>
  <si>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</si>
  <si>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</si>
  <si>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</si>
  <si>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</si>
  <si>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</si>
  <si>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</si>
  <si>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</si>
  <si>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</si>
  <si>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</si>
  <si>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</si>
  <si>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</si>
  <si>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</si>
  <si>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</si>
  <si>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</si>
  <si>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</si>
  <si>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</si>
  <si>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</si>
  <si>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</si>
  <si>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</si>
  <si>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</si>
  <si>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</si>
  <si>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</si>
  <si>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</si>
  <si>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</si>
  <si>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</si>
  <si>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</si>
  <si>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</si>
  <si>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</si>
  <si>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</si>
  <si>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</si>
  <si>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</si>
  <si>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</si>
  <si>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</si>
  <si>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</si>
  <si>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</si>
  <si>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</si>
  <si>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</si>
  <si>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</si>
  <si>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</si>
  <si>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</si>
  <si>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</si>
  <si>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</si>
  <si>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</si>
  <si>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</si>
  <si>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</si>
  <si>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</si>
  <si>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</si>
  <si>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</si>
  <si>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</si>
  <si>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</si>
  <si>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</si>
  <si>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</si>
  <si>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</si>
  <si>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</si>
  <si>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</si>
  <si>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</si>
  <si>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</si>
  <si>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</si>
  <si>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</si>
  <si>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</si>
  <si>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</si>
  <si>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</si>
  <si>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</si>
  <si>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</si>
  <si>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</si>
  <si>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</si>
  <si>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</si>
  <si>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</si>
  <si>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</si>
  <si>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</si>
  <si>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</si>
  <si>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</si>
  <si>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</si>
  <si>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</si>
  <si>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</si>
  <si>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</si>
  <si>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</si>
  <si>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</si>
  <si>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</si>
  <si>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</si>
  <si>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</si>
  <si>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</si>
  <si>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</si>
  <si>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</si>
  <si>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</si>
  <si>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</si>
  <si>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</si>
  <si>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</si>
  <si>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</si>
  <si>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</si>
  <si>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</si>
  <si>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</si>
  <si>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</si>
  <si>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</si>
  <si>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</si>
  <si>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</si>
  <si>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</si>
  <si>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</si>
  <si>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</si>
  <si>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</si>
  <si>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</si>
  <si>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</si>
  <si>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</si>
  <si>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</si>
  <si>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</si>
  <si>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</si>
  <si>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</si>
  <si>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</si>
  <si>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</si>
  <si>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</si>
  <si>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</si>
  <si>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</si>
  <si>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</si>
  <si>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</si>
  <si>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</si>
  <si>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</si>
  <si>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</si>
  <si>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</si>
  <si>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</si>
  <si>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</si>
  <si>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</si>
  <si>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</si>
  <si>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</si>
  <si>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</si>
  <si>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</si>
  <si>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</si>
  <si>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</si>
  <si>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</si>
  <si>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</si>
  <si>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</si>
  <si>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</si>
  <si>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</si>
  <si>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</si>
  <si>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</si>
  <si>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</si>
  <si>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</si>
  <si>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</si>
  <si>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</si>
  <si>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</si>
  <si>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</si>
  <si>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</si>
  <si>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</si>
  <si>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</si>
  <si>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</si>
  <si>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</si>
  <si>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</si>
  <si>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</si>
  <si>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</si>
  <si>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</si>
  <si>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</si>
  <si>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</si>
  <si>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</si>
  <si>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</si>
  <si>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</si>
  <si>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</si>
  <si>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</si>
  <si>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</si>
  <si>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</si>
  <si>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</si>
  <si>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</si>
  <si>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</si>
  <si>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</si>
  <si>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</si>
  <si>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</si>
  <si>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</si>
  <si>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</si>
  <si>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</si>
  <si>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</si>
  <si>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</si>
  <si>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</si>
  <si>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</si>
  <si>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</si>
  <si>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</si>
  <si>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</si>
  <si>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</si>
  <si>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</si>
  <si>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</si>
  <si>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</si>
  <si>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</si>
  <si>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</si>
  <si>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</si>
  <si>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</si>
  <si>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</si>
  <si>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</si>
  <si>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</si>
  <si>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</si>
  <si>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</si>
  <si>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</si>
  <si>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</si>
  <si>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</si>
  <si>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</si>
  <si>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</si>
  <si>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</si>
  <si>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</si>
  <si>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</si>
  <si>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</si>
  <si>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</si>
  <si>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</si>
  <si>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</si>
  <si>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</si>
  <si>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</si>
  <si>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</si>
  <si>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</si>
  <si>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</si>
  <si>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</si>
  <si>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</si>
  <si>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</si>
  <si>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</si>
  <si>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</si>
  <si>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</si>
  <si>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</si>
  <si>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</si>
  <si>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</si>
  <si>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</si>
  <si>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</si>
  <si>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</si>
  <si>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</si>
  <si>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</si>
  <si>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</si>
  <si>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</si>
  <si>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</si>
  <si>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</si>
  <si>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</si>
  <si>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</si>
  <si>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</si>
  <si>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</si>
  <si>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</si>
  <si>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</si>
  <si>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</si>
  <si>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</si>
  <si>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</si>
  <si>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</si>
  <si>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</si>
  <si>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</si>
  <si>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</si>
  <si>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</si>
  <si>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</si>
  <si>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</si>
  <si>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</si>
  <si>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</si>
  <si>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</si>
  <si>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</si>
  <si>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</si>
  <si>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</si>
  <si>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</si>
  <si>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</si>
  <si>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</si>
  <si>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</si>
  <si>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</si>
  <si>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</si>
  <si>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</si>
  <si>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</si>
  <si>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</si>
  <si>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</si>
  <si>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</si>
  <si>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</si>
  <si>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</si>
  <si>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</si>
  <si>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</si>
  <si>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</si>
  <si>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</si>
  <si>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</si>
  <si>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</si>
  <si>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</si>
  <si>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</si>
  <si>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</si>
  <si>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</si>
  <si>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</si>
  <si>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</si>
  <si>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</si>
  <si>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</si>
  <si>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</si>
  <si>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</si>
  <si>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</si>
  <si>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</si>
  <si>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</si>
  <si>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</si>
  <si>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</si>
  <si>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</si>
  <si>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</si>
  <si>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</si>
  <si>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</si>
  <si>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</si>
  <si>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</si>
  <si>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</si>
  <si>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</si>
  <si>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</si>
  <si>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</si>
  <si>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</si>
  <si>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</si>
  <si>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</si>
  <si>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</si>
  <si>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</si>
  <si>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</si>
  <si>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</si>
  <si>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</si>
  <si>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</si>
  <si>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</si>
  <si>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</si>
  <si>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</si>
  <si>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</si>
  <si>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</si>
  <si>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</si>
  <si>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</si>
  <si>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</si>
  <si>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</si>
  <si>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</si>
  <si>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</si>
  <si>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</si>
  <si>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</si>
  <si>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</si>
  <si>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</si>
  <si>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</si>
  <si>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</si>
  <si>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</si>
  <si>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</si>
  <si>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</si>
  <si>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</si>
  <si>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</si>
  <si>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</si>
  <si>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</si>
  <si>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</si>
  <si>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</si>
  <si>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</si>
  <si>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</si>
  <si>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</si>
  <si>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</si>
  <si>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</si>
  <si>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</si>
  <si>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</si>
  <si>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</si>
  <si>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</si>
  <si>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</si>
  <si>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</si>
  <si>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</si>
  <si>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</si>
  <si>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</si>
  <si>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</si>
  <si>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</si>
  <si>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</si>
  <si>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</si>
  <si>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</si>
  <si>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</si>
  <si>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</si>
  <si>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</si>
  <si>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</si>
  <si>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</si>
  <si>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</si>
  <si>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</si>
  <si>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</si>
  <si>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</si>
  <si>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</si>
  <si>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</si>
  <si>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</si>
  <si>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</si>
  <si>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</si>
  <si>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</si>
  <si>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</si>
  <si>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</si>
  <si>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</si>
  <si>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</si>
  <si>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</si>
  <si>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</si>
  <si>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</si>
  <si>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</si>
  <si>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</si>
  <si>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</si>
  <si>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</si>
  <si>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</si>
  <si>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</si>
  <si>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</si>
  <si>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</si>
  <si>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</si>
  <si>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</si>
  <si>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</si>
  <si>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</si>
  <si>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</si>
  <si>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</si>
  <si>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</si>
  <si>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</si>
  <si>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</si>
  <si>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</si>
  <si>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</si>
  <si>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</si>
  <si>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</si>
  <si>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</si>
  <si>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</si>
  <si>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</si>
  <si>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</si>
  <si>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</si>
  <si>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</si>
  <si>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</si>
  <si>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</si>
  <si>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</si>
  <si>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</si>
  <si>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</si>
  <si>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</si>
  <si>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</si>
  <si>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</si>
  <si>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</si>
  <si>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</si>
  <si>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</si>
  <si>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</si>
  <si>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</si>
  <si>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</si>
  <si>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</si>
  <si>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</si>
  <si>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</si>
  <si>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</si>
  <si>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</si>
  <si>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</si>
  <si>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</si>
  <si>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</si>
  <si>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</si>
  <si>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</si>
  <si>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</si>
  <si>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</si>
  <si>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</si>
  <si>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</si>
  <si>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</si>
  <si>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</si>
  <si>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</si>
  <si>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</si>
  <si>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</si>
  <si>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</si>
  <si>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</si>
  <si>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</si>
  <si>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</si>
  <si>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</si>
  <si>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</si>
  <si>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</si>
  <si>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</si>
  <si>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</si>
  <si>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</si>
  <si>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</si>
  <si>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</si>
  <si>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</si>
  <si>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</si>
  <si>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</si>
  <si>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</si>
  <si>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</si>
  <si>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</si>
  <si>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</si>
  <si>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</si>
  <si>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</si>
  <si>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</si>
  <si>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</si>
  <si>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</si>
  <si>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</si>
  <si>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</si>
  <si>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</si>
  <si>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</si>
  <si>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</si>
  <si>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</si>
  <si>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</si>
  <si>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</si>
  <si>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</si>
  <si>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</si>
  <si>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</si>
  <si>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</si>
  <si>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</si>
  <si>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</si>
  <si>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</si>
  <si>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</si>
  <si>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</si>
  <si>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</si>
  <si>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</si>
  <si>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</si>
  <si>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</si>
  <si>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</si>
  <si>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</si>
  <si>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</si>
  <si>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</si>
  <si>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</si>
  <si>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</si>
  <si>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</si>
  <si>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</si>
  <si>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</si>
  <si>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</si>
  <si>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</si>
  <si>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</si>
  <si>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</si>
  <si>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</si>
  <si>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</si>
  <si>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</si>
  <si>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</si>
  <si>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</si>
  <si>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</si>
  <si>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</si>
  <si>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</si>
  <si>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</si>
  <si>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</si>
  <si>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</si>
  <si>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</si>
  <si>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</si>
  <si>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</si>
  <si>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</si>
  <si>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</si>
  <si>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</si>
  <si>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</si>
  <si>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</si>
  <si>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</si>
  <si>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</si>
  <si>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</si>
  <si>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</si>
  <si>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</si>
  <si>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</si>
  <si>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</si>
  <si>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</si>
  <si>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</si>
  <si>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</si>
  <si>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</si>
  <si>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</si>
  <si>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</si>
  <si>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</si>
  <si>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</si>
  <si>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</si>
  <si>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</si>
  <si>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</si>
  <si>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</si>
  <si>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</si>
  <si>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</si>
  <si>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</si>
  <si>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</si>
  <si>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</si>
  <si>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</si>
  <si>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</si>
  <si>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</si>
  <si>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</si>
  <si>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</si>
  <si>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</si>
  <si>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</si>
  <si>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</si>
  <si>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</si>
  <si>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</si>
  <si>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</si>
  <si>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</si>
  <si>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</si>
  <si>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</si>
  <si>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</si>
  <si>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</si>
  <si>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</si>
  <si>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</si>
  <si>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</si>
  <si>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</si>
  <si>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</si>
  <si>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</si>
  <si>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</si>
  <si>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</si>
  <si>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</si>
  <si>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</si>
  <si>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</si>
  <si>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</si>
  <si>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</si>
  <si>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</si>
  <si>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</si>
  <si>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</si>
  <si>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</si>
  <si>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</si>
  <si>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</si>
  <si>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</si>
  <si>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</si>
  <si>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</si>
  <si>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</si>
  <si>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</si>
  <si>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</si>
  <si>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</si>
  <si>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</si>
  <si>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</si>
  <si>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</si>
  <si>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</si>
  <si>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</si>
  <si>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</si>
  <si>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</si>
  <si>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</si>
  <si>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</si>
  <si>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</si>
  <si>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</si>
  <si>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</si>
  <si>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</si>
  <si>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</si>
  <si>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</si>
  <si>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</si>
  <si>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</si>
  <si>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</si>
  <si>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</si>
  <si>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</si>
  <si>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</si>
  <si>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</si>
  <si>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</si>
  <si>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</si>
  <si>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</si>
  <si>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</si>
  <si>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</si>
  <si>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</si>
  <si>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</si>
  <si>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</si>
  <si>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</si>
  <si>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</si>
  <si>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</si>
  <si>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</si>
  <si>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</si>
  <si>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</si>
  <si>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</si>
  <si>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</si>
  <si>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</si>
  <si>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</si>
  <si>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</si>
  <si>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</si>
  <si>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</si>
  <si>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</si>
  <si>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</si>
  <si>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</si>
  <si>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</si>
  <si>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</si>
  <si>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</si>
  <si>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</si>
  <si>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</si>
  <si>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</si>
  <si>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</si>
  <si>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</si>
  <si>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</si>
  <si>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</si>
  <si>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</si>
  <si>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</si>
  <si>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</si>
  <si>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</si>
  <si>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</si>
  <si>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</si>
  <si>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</si>
  <si>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</si>
  <si>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</si>
  <si>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</si>
  <si>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</si>
  <si>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</si>
  <si>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</si>
  <si>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</si>
  <si>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</si>
  <si>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</si>
  <si>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</si>
  <si>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</si>
  <si>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</si>
  <si>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</si>
  <si>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</si>
  <si>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</si>
  <si>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</si>
  <si>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</si>
  <si>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</si>
  <si>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</si>
  <si>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</si>
  <si>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</si>
  <si>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</si>
  <si>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</si>
  <si>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</si>
  <si>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</si>
  <si>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</si>
  <si>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</si>
  <si>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</si>
  <si>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</si>
  <si>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</si>
  <si>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</si>
  <si>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</si>
  <si>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</si>
  <si>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</si>
  <si>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</si>
  <si>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</si>
  <si>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</si>
  <si>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</si>
  <si>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</si>
  <si>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</si>
  <si>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</si>
  <si>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</si>
  <si>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</si>
  <si>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</si>
  <si>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</si>
  <si>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</si>
  <si>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</si>
  <si>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</si>
  <si>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</si>
  <si>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</si>
  <si>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</si>
  <si>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</si>
  <si>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</si>
  <si>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</si>
  <si>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</si>
  <si>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</si>
  <si>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</si>
  <si>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</si>
  <si>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</si>
  <si>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</si>
  <si>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</si>
  <si>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</si>
  <si>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</si>
  <si>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</si>
  <si>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</si>
  <si>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</si>
  <si>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</si>
  <si>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</si>
  <si>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</si>
  <si>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</si>
  <si>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</si>
  <si>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</si>
  <si>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</si>
  <si>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</si>
  <si>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</si>
  <si>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</si>
  <si>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</si>
  <si>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</si>
  <si>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</si>
  <si>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</si>
  <si>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</si>
  <si>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</si>
  <si>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</si>
  <si>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</si>
  <si>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</si>
  <si>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</si>
  <si>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</si>
  <si>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</si>
  <si>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</si>
  <si>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</si>
  <si>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</si>
  <si>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</si>
  <si>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</si>
  <si>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</si>
  <si>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</si>
  <si>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</si>
  <si>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</si>
  <si>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</si>
  <si>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</si>
  <si>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</si>
  <si>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</si>
  <si>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</si>
  <si>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</si>
  <si>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</si>
  <si>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</si>
  <si>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</si>
  <si>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</si>
  <si>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</si>
  <si>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</si>
  <si>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</si>
  <si>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</si>
  <si>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</si>
  <si>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</si>
  <si>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</si>
  <si>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</si>
  <si>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</si>
  <si>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</si>
  <si>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</si>
  <si>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</si>
  <si>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</si>
  <si>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</si>
  <si>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</si>
  <si>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</si>
  <si>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</si>
  <si>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</si>
  <si>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</si>
  <si>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</si>
  <si>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</si>
  <si>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</si>
  <si>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</si>
  <si>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</si>
  <si>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</si>
  <si>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</si>
  <si>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</si>
  <si>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</si>
  <si>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</si>
  <si>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</si>
  <si>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</si>
  <si>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</si>
  <si>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</si>
  <si>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</si>
  <si>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</si>
  <si>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</si>
  <si>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</si>
  <si>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</si>
  <si>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</si>
  <si>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</si>
  <si>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</si>
  <si>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</si>
  <si>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</si>
  <si>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</si>
  <si>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</si>
  <si>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</si>
  <si>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</si>
  <si>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</si>
  <si>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</si>
  <si>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</si>
  <si>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</si>
  <si>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</si>
  <si>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</si>
  <si>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</si>
  <si>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</si>
  <si>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</si>
  <si>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</si>
  <si>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</si>
  <si>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</si>
  <si>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</si>
  <si>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</si>
  <si>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</si>
  <si>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</si>
  <si>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</si>
  <si>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</si>
  <si>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</si>
  <si>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</si>
  <si>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</si>
  <si>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</si>
  <si>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</si>
  <si>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</si>
  <si>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</si>
  <si>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</si>
  <si>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</si>
  <si>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</si>
  <si>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</si>
  <si>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</si>
  <si>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</si>
  <si>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</si>
  <si>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</si>
  <si>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</si>
  <si>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</si>
  <si>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</si>
  <si>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</si>
  <si>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</si>
  <si>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</si>
  <si>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</si>
  <si>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</si>
  <si>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</si>
  <si>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</si>
  <si>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</si>
  <si>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</si>
  <si>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</si>
  <si>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</si>
  <si>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</si>
  <si>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</si>
  <si>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</si>
  <si>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</si>
  <si>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</si>
  <si>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</si>
  <si>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</si>
  <si>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</si>
  <si>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</si>
  <si>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</si>
  <si>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</si>
  <si>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</si>
  <si>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</si>
  <si>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</si>
  <si>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</si>
  <si>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</si>
  <si>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</si>
  <si>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</si>
  <si>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</si>
  <si>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</si>
  <si>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</si>
  <si>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</si>
  <si>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</si>
  <si>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</si>
  <si>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</si>
  <si>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</si>
  <si>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</si>
  <si>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</si>
  <si>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</si>
  <si>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</si>
  <si>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</si>
  <si>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</si>
  <si>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</si>
  <si>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</si>
  <si>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</si>
  <si>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</si>
  <si>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</si>
  <si>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</si>
  <si>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</si>
  <si>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</si>
  <si>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</si>
  <si>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</si>
  <si>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</si>
  <si>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</si>
  <si>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</si>
  <si>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</si>
  <si>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</si>
  <si>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</si>
  <si>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</si>
  <si>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</si>
  <si>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</si>
  <si>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</si>
  <si>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</si>
  <si>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</si>
  <si>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</si>
  <si>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</si>
  <si>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</si>
  <si>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</si>
  <si>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</si>
  <si>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</si>
  <si>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</si>
  <si>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</si>
  <si>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</si>
  <si>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</si>
  <si>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</si>
  <si>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</si>
  <si>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</si>
  <si>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</si>
  <si>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</si>
  <si>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</si>
  <si>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</si>
  <si>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</si>
  <si>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</si>
  <si>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</si>
  <si>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</si>
  <si>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</si>
  <si>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</si>
  <si>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</si>
  <si>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</si>
  <si>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</si>
  <si>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</si>
  <si>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</si>
  <si>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</si>
  <si>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</si>
  <si>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</si>
  <si>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</si>
  <si>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</si>
  <si>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</si>
  <si>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</si>
  <si>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</si>
  <si>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</si>
  <si>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</si>
  <si>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</si>
  <si>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</si>
  <si>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</si>
  <si>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</si>
  <si>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</si>
  <si>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</si>
  <si>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</si>
  <si>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</si>
  <si>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</si>
  <si>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</si>
  <si>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</si>
  <si>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</si>
  <si>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</si>
  <si>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</si>
  <si>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</si>
  <si>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</si>
  <si>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</si>
  <si>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</si>
  <si>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</si>
  <si>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</si>
  <si>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</si>
  <si>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</si>
  <si>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</si>
  <si>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</si>
  <si>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</si>
  <si>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</si>
  <si>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</si>
  <si>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</si>
  <si>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</si>
  <si>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</si>
  <si>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</si>
  <si>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</si>
  <si>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</si>
  <si>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</si>
  <si>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</si>
  <si>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</si>
  <si>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</si>
  <si>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</si>
  <si>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</si>
  <si>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</si>
  <si>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</si>
  <si>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</si>
  <si>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</si>
  <si>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</si>
  <si>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</si>
  <si>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</si>
  <si>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</si>
  <si>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</si>
  <si>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</si>
  <si>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</si>
  <si>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</si>
  <si>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</si>
  <si>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</si>
  <si>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</si>
  <si>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</si>
  <si>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</si>
  <si>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</si>
  <si>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</si>
  <si>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</si>
  <si>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</si>
  <si>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</si>
  <si>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</si>
  <si>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</si>
  <si>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</si>
  <si>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</si>
  <si>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</si>
  <si>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</si>
  <si>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</si>
  <si>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</si>
  <si>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</si>
  <si>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</si>
  <si>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</si>
  <si>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</si>
  <si>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</si>
  <si>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</si>
  <si>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</si>
  <si>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</si>
  <si>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</si>
  <si>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</si>
  <si>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</si>
  <si>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</si>
  <si>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</si>
  <si>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</si>
  <si>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</si>
  <si>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</si>
  <si>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</si>
  <si>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</si>
  <si>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</si>
  <si>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</si>
  <si>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</si>
  <si>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</si>
  <si>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</si>
  <si>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</si>
  <si>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</si>
  <si>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</si>
  <si>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</si>
  <si>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</si>
  <si>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</si>
  <si>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</si>
  <si>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</si>
  <si>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</si>
  <si>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</si>
  <si>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</si>
  <si>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</si>
  <si>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</si>
  <si>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</si>
  <si>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</si>
  <si>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</si>
  <si>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</si>
  <si>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</si>
  <si>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</si>
  <si>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</si>
  <si>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</si>
  <si>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</si>
  <si>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</si>
  <si>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</si>
  <si>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</si>
  <si>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</si>
  <si>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</si>
  <si>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</si>
  <si>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</si>
  <si>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</si>
  <si>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</si>
  <si>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</si>
  <si>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</si>
  <si>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</si>
  <si>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</si>
  <si>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</si>
  <si>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</si>
  <si>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</si>
  <si>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</si>
  <si>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</si>
  <si>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</si>
  <si>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</si>
  <si>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</si>
  <si>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</si>
  <si>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</si>
  <si>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</si>
  <si>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</si>
  <si>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</si>
  <si>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</si>
  <si>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</si>
  <si>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</si>
  <si>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</si>
  <si>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</si>
  <si>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</si>
  <si>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</si>
  <si>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</si>
  <si>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</si>
  <si>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</si>
  <si>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</si>
  <si>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</si>
  <si>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</si>
  <si>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</si>
  <si>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</si>
  <si>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</si>
  <si>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</si>
  <si>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</si>
  <si>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</si>
  <si>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</si>
  <si>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</si>
  <si>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</si>
  <si>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</si>
  <si>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</si>
  <si>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</si>
  <si>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</si>
  <si>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</si>
  <si>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</si>
  <si>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</si>
  <si>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</si>
  <si>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</si>
  <si>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</si>
  <si>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</si>
  <si>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</si>
  <si>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</si>
  <si>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</si>
  <si>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</si>
  <si>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</si>
  <si>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</si>
  <si>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</si>
  <si>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</si>
  <si>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</si>
  <si>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</si>
  <si>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</si>
  <si>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</si>
  <si>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</si>
  <si>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</si>
  <si>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</si>
  <si>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</si>
  <si>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</si>
  <si>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</si>
  <si>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</si>
  <si>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</si>
  <si>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</si>
  <si>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</si>
  <si>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</si>
  <si>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</si>
  <si>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</si>
  <si>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</si>
  <si>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</si>
  <si>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</si>
  <si>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</si>
  <si>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</si>
  <si>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</si>
  <si>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</si>
  <si>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</si>
  <si>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</si>
  <si>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</si>
  <si>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</si>
  <si>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</si>
  <si>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</si>
  <si>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</si>
  <si>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</si>
  <si>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</si>
  <si>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</si>
  <si>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</si>
  <si>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</si>
  <si>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</si>
  <si>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</si>
  <si>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</si>
  <si>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</si>
  <si>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</si>
  <si>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</si>
  <si>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</si>
  <si>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</si>
  <si>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</si>
  <si>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</si>
  <si>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</si>
  <si>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</si>
  <si>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</si>
  <si>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</si>
  <si>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</si>
  <si>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</si>
  <si>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</si>
  <si>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</si>
  <si>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</si>
  <si>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</si>
  <si>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</si>
  <si>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</si>
  <si>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</si>
  <si>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</si>
  <si>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</si>
  <si>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</si>
  <si>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</si>
  <si>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</si>
  <si>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</si>
  <si>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</si>
  <si>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</si>
  <si>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</si>
  <si>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</si>
  <si>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</si>
  <si>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</si>
  <si>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</si>
  <si>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</si>
  <si>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</si>
  <si>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</si>
  <si>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</si>
  <si>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</si>
  <si>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</si>
  <si>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</si>
  <si>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</si>
  <si>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</si>
  <si>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</si>
  <si>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</si>
  <si>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</si>
  <si>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</si>
  <si>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</si>
  <si>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</si>
  <si>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</si>
  <si>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</si>
  <si>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</si>
  <si>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</si>
  <si>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</si>
  <si>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</si>
  <si>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</si>
  <si>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</si>
  <si>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</si>
  <si>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</si>
  <si>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</si>
  <si>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</si>
  <si>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</si>
  <si>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</si>
  <si>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</si>
  <si>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</si>
  <si>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</si>
  <si>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</si>
  <si>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</si>
  <si>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</si>
  <si>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</si>
  <si>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</si>
  <si>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</si>
  <si>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</si>
  <si>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</si>
  <si>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</si>
  <si>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</si>
  <si>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</si>
  <si>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</si>
  <si>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</si>
  <si>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</si>
  <si>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</si>
  <si>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</si>
  <si>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</si>
  <si>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</si>
  <si>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</si>
  <si>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</si>
  <si>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</si>
  <si>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</si>
  <si>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</si>
  <si>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</si>
  <si>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</si>
  <si>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</si>
  <si>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</si>
  <si>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</si>
  <si>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</si>
  <si>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</si>
  <si>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</si>
  <si>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</si>
  <si>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</si>
  <si>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</si>
  <si>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</si>
  <si>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</si>
  <si>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</si>
  <si>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</si>
  <si>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</si>
  <si>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</si>
  <si>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</si>
  <si>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</si>
  <si>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</si>
  <si>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</si>
  <si>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</si>
  <si>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</si>
  <si>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</si>
  <si>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</si>
  <si>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</si>
  <si>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</si>
  <si>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</si>
  <si>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</si>
  <si>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</si>
  <si>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</si>
  <si>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</si>
  <si>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</si>
  <si>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</si>
  <si>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</si>
  <si>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</si>
  <si>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</si>
  <si>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</si>
  <si>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</si>
  <si>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</si>
  <si>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</si>
  <si>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</si>
  <si>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</si>
  <si>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</si>
  <si>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</si>
  <si>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</si>
  <si>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</si>
  <si>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</si>
  <si>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</si>
  <si>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</si>
  <si>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</si>
  <si>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</si>
  <si>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</si>
  <si>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</si>
  <si>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</si>
  <si>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</si>
  <si>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</si>
  <si>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</si>
  <si>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</si>
  <si>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</si>
  <si>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</si>
  <si>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</si>
  <si>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</si>
  <si>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</si>
  <si>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</si>
  <si>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</si>
  <si>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</si>
  <si>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</si>
  <si>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</si>
  <si>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</si>
  <si>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</si>
  <si>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</si>
  <si>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</si>
  <si>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</si>
  <si>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</si>
  <si>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</si>
  <si>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</si>
  <si>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</si>
  <si>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</si>
  <si>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</si>
  <si>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</si>
  <si>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</si>
  <si>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</si>
  <si>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</si>
  <si>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</si>
  <si>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</si>
  <si>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</si>
  <si>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</si>
  <si>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</si>
  <si>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</si>
  <si>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</si>
  <si>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</si>
  <si>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</si>
  <si>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</si>
  <si>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</si>
  <si>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</si>
  <si>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</si>
  <si>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</si>
  <si>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</si>
  <si>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</si>
  <si>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</si>
  <si>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</si>
  <si>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</si>
  <si>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</si>
  <si>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</si>
  <si>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</si>
  <si>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</si>
  <si>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</si>
  <si>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</si>
  <si>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</si>
  <si>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</si>
  <si>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</si>
  <si>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</si>
  <si>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</si>
  <si>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</si>
  <si>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</si>
  <si>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</si>
  <si>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</si>
  <si>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</si>
  <si>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</si>
  <si>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</si>
  <si>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</si>
  <si>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</si>
  <si>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</si>
  <si>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</si>
  <si>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</si>
  <si>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</si>
  <si>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</si>
  <si>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</si>
  <si>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</si>
  <si>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</si>
  <si>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</si>
  <si>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</si>
  <si>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</si>
  <si>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</si>
  <si>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</si>
  <si>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</si>
  <si>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</si>
  <si>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</si>
  <si>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</si>
  <si>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</si>
  <si>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</si>
  <si>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</si>
  <si>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</si>
  <si>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</si>
  <si>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</si>
  <si>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</si>
  <si>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</si>
  <si>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</si>
  <si>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</si>
  <si>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</si>
  <si>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</si>
  <si>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</si>
  <si>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</si>
  <si>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</si>
  <si>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</si>
  <si>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</si>
  <si>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</si>
  <si>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</si>
  <si>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</si>
  <si>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</si>
  <si>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</si>
  <si>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</si>
  <si>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</si>
  <si>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</si>
  <si>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</si>
  <si>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</si>
  <si>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</si>
  <si>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</si>
  <si>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</si>
  <si>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</si>
  <si>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</si>
  <si>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</si>
  <si>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</si>
  <si>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</si>
  <si>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</si>
  <si>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</si>
  <si>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</si>
  <si>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</si>
  <si>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</si>
  <si>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</si>
  <si>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</si>
  <si>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</si>
  <si>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</si>
  <si>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</si>
  <si>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</si>
  <si>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</si>
  <si>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</si>
  <si>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</si>
  <si>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</si>
  <si>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</si>
  <si>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</si>
  <si>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</si>
  <si>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</si>
  <si>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</si>
  <si>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</si>
  <si>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</si>
  <si>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</si>
  <si>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</si>
  <si>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</si>
  <si>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</si>
  <si>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</si>
  <si>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</si>
  <si>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</si>
  <si>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</si>
  <si>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</si>
  <si>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</si>
  <si>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</si>
  <si>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</si>
  <si>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</si>
  <si>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</si>
  <si>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</si>
  <si>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</si>
  <si>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</si>
  <si>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</si>
  <si>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</si>
  <si>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</si>
  <si>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</si>
  <si>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</si>
  <si>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</si>
  <si>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</si>
  <si>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</si>
  <si>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</si>
  <si>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</si>
  <si>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</si>
  <si>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</si>
  <si>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</si>
  <si>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</si>
  <si>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</si>
  <si>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</si>
  <si>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</si>
  <si>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</si>
  <si>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</si>
  <si>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</si>
  <si>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</si>
  <si>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</si>
  <si>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</si>
  <si>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</si>
  <si>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</si>
  <si>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</si>
  <si>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</si>
  <si>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</si>
  <si>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</si>
  <si>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</si>
  <si>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</si>
  <si>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</si>
  <si>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</si>
  <si>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</si>
  <si>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</si>
  <si>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</si>
  <si>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</si>
  <si>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</si>
  <si>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</si>
  <si>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</si>
  <si>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</si>
  <si>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</si>
  <si>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</si>
  <si>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</si>
  <si>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</si>
  <si>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</si>
  <si>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</si>
  <si>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</si>
  <si>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</si>
  <si>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</si>
  <si>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</si>
  <si>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</si>
  <si>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</si>
  <si>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</si>
  <si>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</si>
  <si>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</si>
  <si>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</si>
  <si>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</si>
  <si>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</si>
  <si>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</si>
  <si>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</si>
  <si>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</si>
  <si>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</si>
  <si>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</si>
  <si>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</si>
  <si>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</si>
  <si>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</si>
  <si>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</si>
  <si>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</si>
  <si>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</si>
  <si>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</si>
  <si>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</si>
  <si>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</si>
  <si>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</si>
  <si>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</si>
  <si>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</si>
  <si>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</si>
  <si>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</si>
  <si>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</si>
  <si>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</si>
  <si>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</si>
  <si>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</si>
  <si>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</si>
  <si>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</si>
  <si>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</si>
  <si>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</si>
  <si>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</si>
  <si>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</si>
  <si>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</si>
  <si>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</si>
  <si>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</si>
  <si>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</si>
  <si>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</si>
  <si>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</si>
  <si>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</si>
  <si>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</si>
  <si>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</si>
  <si>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</si>
  <si>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</si>
  <si>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</si>
  <si>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</si>
  <si>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</si>
  <si>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</si>
  <si>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</si>
  <si>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</si>
  <si>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</si>
  <si>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</si>
  <si>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</si>
  <si>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</si>
  <si>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</si>
  <si>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</si>
  <si>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</si>
  <si>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</si>
  <si>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</si>
  <si>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</si>
  <si>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</si>
  <si>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</si>
  <si>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</si>
  <si>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</si>
  <si>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</si>
  <si>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</si>
  <si>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</si>
  <si>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</si>
  <si>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</si>
  <si>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</si>
  <si>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</si>
  <si>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</si>
  <si>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</si>
  <si>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</si>
  <si>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</si>
  <si>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</si>
  <si>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</si>
  <si>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</si>
  <si>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</si>
  <si>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</si>
  <si>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</si>
  <si>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</si>
  <si>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</si>
  <si>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</si>
  <si>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</si>
  <si>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</si>
  <si>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</si>
  <si>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</si>
  <si>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</si>
  <si>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</si>
  <si>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</si>
  <si>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</si>
  <si>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</si>
  <si>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</si>
  <si>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</si>
  <si>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</si>
  <si>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</si>
  <si>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</si>
  <si>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</si>
  <si>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</si>
  <si>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</si>
  <si>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</si>
  <si>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</si>
  <si>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</si>
  <si>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</si>
  <si>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</si>
  <si>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</si>
  <si>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</si>
  <si>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</si>
  <si>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</si>
  <si>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</si>
  <si>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</si>
  <si>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</si>
  <si>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</si>
  <si>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</si>
  <si>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</si>
  <si>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</si>
  <si>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</si>
  <si>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</si>
  <si>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</si>
  <si>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</si>
  <si>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</si>
  <si>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</si>
  <si>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</si>
  <si>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</si>
  <si>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</si>
  <si>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</si>
  <si>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</si>
  <si>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</si>
  <si>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</si>
  <si>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</si>
  <si>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</si>
  <si>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</si>
  <si>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</si>
  <si>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</si>
  <si>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</si>
  <si>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</si>
  <si>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</si>
  <si>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</si>
  <si>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</si>
  <si>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</si>
  <si>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</si>
  <si>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</si>
  <si>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</si>
  <si>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</si>
  <si>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</si>
  <si>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</si>
  <si>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</si>
  <si>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</si>
  <si>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</si>
  <si>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</si>
  <si>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</si>
  <si>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</si>
  <si>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</si>
  <si>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</si>
  <si>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</si>
  <si>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</si>
  <si>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</si>
  <si>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</si>
  <si>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</si>
  <si>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</si>
  <si>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</si>
  <si>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</si>
  <si>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</si>
  <si>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</si>
  <si>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</si>
  <si>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</si>
  <si>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</si>
  <si>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</si>
  <si>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</si>
  <si>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</si>
  <si>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</si>
  <si>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</si>
  <si>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</si>
  <si>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</si>
  <si>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</si>
  <si>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</si>
  <si>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</si>
  <si>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</si>
  <si>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</si>
  <si>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</si>
  <si>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</si>
  <si>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</si>
  <si>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</si>
  <si>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</si>
  <si>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</si>
  <si>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</si>
  <si>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</si>
  <si>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</si>
  <si>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</si>
  <si>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</si>
  <si>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</si>
  <si>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</si>
  <si>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</si>
  <si>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</si>
  <si>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</si>
  <si>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</si>
  <si>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</si>
  <si>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</si>
  <si>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</si>
  <si>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</si>
  <si>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</si>
  <si>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</si>
  <si>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</si>
  <si>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</si>
  <si>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</si>
  <si>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</si>
  <si>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</si>
  <si>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</si>
  <si>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</si>
  <si>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</si>
  <si>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</si>
  <si>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</si>
  <si>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</si>
  <si>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</si>
  <si>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</si>
  <si>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</si>
  <si>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</si>
  <si>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</si>
  <si>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</si>
  <si>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</si>
  <si>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</si>
  <si>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</si>
  <si>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</si>
  <si>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</si>
  <si>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</si>
  <si>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</si>
  <si>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</si>
  <si>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</si>
  <si>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</si>
  <si>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</si>
  <si>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</si>
  <si>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</si>
  <si>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</si>
  <si>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</si>
  <si>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</si>
  <si>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</si>
  <si>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</si>
  <si>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</si>
  <si>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</si>
  <si>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</si>
  <si>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</si>
  <si>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</si>
  <si>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</si>
  <si>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</si>
  <si>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</si>
  <si>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</si>
  <si>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</si>
  <si>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</si>
  <si>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</si>
  <si>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</si>
  <si>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</si>
  <si>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</si>
  <si>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</si>
  <si>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</si>
  <si>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</si>
  <si>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</si>
  <si>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</si>
  <si>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</si>
  <si>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</si>
  <si>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</si>
  <si>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</si>
  <si>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</si>
  <si>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</si>
  <si>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</si>
  <si>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</si>
  <si>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</si>
  <si>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</si>
  <si>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</si>
  <si>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</si>
  <si>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</si>
  <si>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</si>
  <si>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</si>
  <si>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</si>
  <si>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</si>
  <si>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</si>
  <si>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</si>
  <si>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</si>
  <si>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</si>
  <si>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</si>
  <si>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</si>
  <si>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</si>
  <si>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</si>
  <si>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</si>
  <si>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</si>
  <si>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</si>
  <si>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</si>
  <si>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</si>
  <si>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</si>
  <si>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</si>
  <si>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</si>
  <si>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</si>
  <si>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</si>
  <si>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</si>
  <si>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</si>
  <si>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</si>
  <si>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</si>
  <si>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</si>
  <si>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</si>
  <si>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</si>
  <si>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</si>
  <si>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</si>
  <si>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</si>
  <si>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</si>
  <si>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</si>
  <si>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</si>
  <si>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</si>
  <si>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</si>
  <si>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</si>
  <si>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</si>
  <si>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</si>
  <si>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</si>
  <si>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</si>
  <si>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</si>
  <si>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</si>
  <si>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</si>
  <si>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</si>
  <si>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</si>
  <si>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</si>
  <si>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</si>
  <si>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</si>
  <si>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</si>
  <si>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</si>
  <si>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</si>
  <si>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</si>
  <si>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</si>
  <si>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</si>
  <si>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</si>
  <si>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</si>
  <si>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</si>
  <si>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</si>
  <si>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</si>
  <si>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</si>
  <si>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</si>
  <si>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</si>
  <si>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</si>
  <si>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</si>
  <si>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</si>
  <si>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</si>
  <si>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</si>
  <si>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</si>
  <si>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</si>
  <si>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</si>
  <si>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</si>
  <si>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</si>
  <si>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</si>
  <si>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</si>
  <si>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</si>
  <si>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</si>
  <si>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</si>
  <si>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</si>
  <si>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</si>
  <si>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</si>
  <si>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</si>
  <si>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</si>
  <si>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</si>
  <si>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</si>
  <si>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</si>
  <si>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</si>
  <si>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</si>
  <si>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</si>
  <si>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</si>
  <si>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</si>
  <si>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</si>
  <si>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</si>
  <si>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</si>
  <si>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</si>
  <si>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</si>
  <si>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</si>
  <si>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</si>
  <si>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</si>
  <si>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</si>
  <si>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</si>
  <si>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</si>
  <si>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</si>
  <si>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</si>
  <si>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</si>
  <si>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</si>
  <si>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</si>
  <si>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</si>
  <si>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</si>
  <si>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</si>
  <si>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</si>
  <si>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</si>
  <si>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</si>
  <si>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</si>
  <si>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</si>
  <si>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</si>
  <si>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</si>
  <si>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</si>
  <si>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</si>
  <si>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</si>
  <si>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</si>
  <si>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</si>
  <si>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</si>
  <si>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</si>
  <si>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</si>
  <si>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</si>
  <si>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</si>
  <si>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</si>
  <si>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</si>
  <si>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</si>
  <si>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</si>
  <si>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</si>
  <si>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</si>
  <si>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</si>
  <si>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</si>
  <si>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</si>
  <si>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</si>
  <si>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</si>
  <si>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</si>
  <si>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</si>
  <si>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</si>
  <si>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</si>
  <si>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</si>
  <si>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</si>
  <si>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</si>
  <si>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</si>
  <si>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</si>
  <si>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</si>
  <si>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</si>
  <si>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</si>
  <si>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</si>
  <si>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</si>
  <si>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</si>
  <si>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</si>
  <si>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</si>
  <si>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</si>
  <si>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</si>
  <si>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</si>
  <si>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</si>
  <si>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</si>
  <si>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</si>
  <si>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</si>
  <si>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</si>
  <si>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</si>
  <si>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</si>
  <si>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</si>
  <si>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</si>
  <si>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</si>
  <si>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</si>
  <si>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</si>
  <si>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</si>
  <si>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</si>
  <si>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</si>
  <si>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</si>
  <si>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</si>
  <si>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</si>
  <si>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</si>
  <si>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</si>
  <si>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</si>
  <si>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</si>
  <si>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</si>
  <si>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</si>
  <si>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</si>
  <si>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</si>
  <si>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</si>
  <si>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</si>
  <si>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</si>
  <si>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</si>
  <si>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</si>
  <si>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</si>
  <si>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</si>
  <si>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</si>
  <si>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</si>
  <si>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</si>
  <si>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</si>
  <si>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</si>
  <si>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</si>
  <si>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</si>
  <si>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</si>
  <si>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</si>
  <si>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</si>
  <si>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</si>
  <si>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</si>
  <si>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</si>
  <si>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</si>
  <si>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</si>
  <si>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</si>
  <si>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</si>
  <si>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</si>
  <si>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</si>
  <si>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</si>
  <si>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</si>
  <si>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</si>
  <si>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</si>
  <si>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</si>
  <si>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</si>
  <si>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</si>
  <si>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</si>
  <si>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</si>
  <si>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</si>
  <si>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</si>
  <si>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</si>
  <si>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</si>
  <si>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</si>
  <si>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</si>
  <si>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</si>
  <si>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</si>
  <si>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</si>
  <si>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</si>
  <si>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</si>
  <si>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</si>
  <si>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</si>
  <si>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</si>
  <si>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</si>
  <si>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</si>
  <si>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</si>
  <si>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</si>
  <si>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</si>
  <si>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</si>
  <si>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</si>
  <si>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</si>
  <si>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</si>
  <si>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</si>
  <si>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</si>
  <si>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</si>
  <si>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</si>
  <si>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</si>
  <si>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</si>
  <si>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</si>
  <si>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</si>
  <si>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</si>
  <si>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</si>
  <si>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</si>
  <si>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</si>
  <si>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</si>
  <si>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</si>
  <si>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</si>
  <si>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</si>
  <si>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</si>
  <si>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</si>
  <si>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</si>
  <si>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</si>
  <si>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</si>
  <si>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</si>
  <si>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</si>
  <si>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</si>
  <si>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</si>
  <si>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</si>
  <si>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</si>
  <si>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</si>
  <si>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</si>
  <si>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</si>
  <si>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</si>
  <si>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</si>
  <si>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</si>
  <si>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</si>
  <si>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</si>
  <si>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</si>
  <si>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</si>
  <si>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</si>
  <si>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</si>
  <si>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</si>
  <si>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</si>
  <si>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</si>
  <si>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</si>
  <si>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</si>
  <si>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</si>
  <si>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</si>
  <si>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</si>
  <si>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</si>
  <si>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</si>
  <si>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</si>
  <si>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</si>
  <si>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</si>
  <si>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</si>
  <si>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</si>
  <si>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</si>
  <si>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</si>
  <si>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</si>
  <si>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</si>
  <si>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</si>
  <si>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</si>
  <si>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</si>
  <si>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</si>
  <si>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</si>
  <si>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</si>
  <si>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</si>
  <si>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</si>
  <si>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</si>
  <si>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</si>
  <si>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</si>
  <si>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</si>
  <si>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</si>
  <si>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</si>
  <si>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</si>
  <si>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</si>
  <si>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</si>
  <si>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</si>
  <si>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</si>
  <si>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</si>
  <si>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</si>
  <si>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</si>
  <si>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</si>
  <si>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</si>
  <si>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</si>
  <si>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</si>
  <si>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</si>
  <si>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</si>
  <si>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</si>
  <si>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</si>
  <si>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</si>
  <si>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</si>
  <si>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</si>
  <si>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</si>
  <si>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</si>
  <si>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</si>
  <si>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</si>
  <si>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</si>
  <si>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</si>
  <si>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</si>
  <si>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</si>
  <si>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</si>
  <si>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</si>
  <si>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</si>
  <si>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</si>
  <si>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</si>
  <si>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</si>
  <si>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</si>
  <si>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</si>
  <si>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</si>
  <si>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</si>
  <si>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</si>
  <si>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</si>
  <si>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</si>
  <si>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</si>
  <si>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</si>
  <si>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</si>
  <si>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</si>
  <si>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</si>
  <si>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</si>
  <si>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</si>
  <si>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</si>
  <si>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</si>
  <si>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</si>
  <si>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</si>
  <si>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</si>
  <si>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</si>
  <si>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</si>
  <si>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</si>
  <si>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</si>
  <si>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</si>
  <si>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</si>
  <si>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</si>
  <si>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</si>
  <si>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</si>
  <si>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</si>
  <si>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</si>
  <si>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</si>
  <si>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</si>
  <si>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</si>
  <si>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</si>
  <si>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</si>
  <si>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</si>
  <si>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</si>
  <si>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</si>
  <si>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</si>
  <si>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</si>
  <si>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</si>
  <si>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</si>
  <si>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</si>
  <si>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</si>
  <si>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</si>
  <si>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</si>
  <si>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</si>
  <si>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</si>
  <si>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</si>
  <si>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</si>
  <si>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</si>
  <si>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</si>
  <si>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</si>
  <si>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</si>
  <si>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</si>
  <si>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</si>
  <si>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</si>
  <si>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</si>
  <si>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</si>
  <si>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</si>
  <si>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</si>
  <si>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</si>
  <si>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</si>
  <si>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</si>
  <si>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</si>
  <si>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</si>
  <si>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</si>
  <si>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</si>
  <si>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</si>
  <si>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</si>
  <si>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</si>
  <si>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</si>
  <si>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</si>
  <si>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</si>
  <si>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</si>
  <si>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</si>
  <si>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</si>
  <si>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</si>
  <si>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</si>
  <si>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</si>
  <si>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</si>
  <si>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</si>
  <si>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</si>
  <si>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</si>
  <si>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</si>
  <si>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</si>
  <si>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</si>
  <si>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</si>
  <si>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</si>
  <si>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</si>
  <si>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</si>
  <si>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</si>
  <si>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</si>
  <si>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</si>
  <si>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</si>
  <si>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</si>
  <si>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</si>
  <si>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</si>
  <si>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</si>
  <si>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</si>
  <si>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</si>
  <si>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</si>
  <si>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</si>
  <si>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</si>
  <si>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</si>
  <si>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</si>
  <si>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</si>
  <si>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</si>
  <si>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</si>
  <si>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</si>
  <si>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</si>
  <si>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</si>
  <si>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</si>
  <si>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</si>
  <si>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</si>
  <si>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</si>
  <si>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</si>
  <si>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</si>
  <si>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</si>
  <si>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</si>
  <si>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</si>
  <si>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</si>
  <si>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</si>
  <si>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</si>
  <si>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</si>
  <si>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</si>
  <si>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</si>
  <si>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</si>
  <si>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</si>
  <si>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</si>
  <si>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</si>
  <si>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</si>
  <si>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</si>
  <si>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</si>
  <si>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</si>
  <si>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</si>
  <si>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</si>
  <si>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</si>
  <si>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</si>
  <si>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</si>
  <si>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</si>
  <si>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</si>
  <si>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</si>
  <si>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</si>
  <si>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</si>
  <si>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</si>
  <si>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</si>
  <si>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</si>
  <si>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</si>
  <si>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</si>
  <si>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</si>
  <si>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</si>
  <si>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</si>
  <si>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</si>
  <si>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</si>
  <si>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</si>
  <si>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</si>
  <si>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</si>
  <si>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</si>
  <si>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</si>
  <si>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</si>
  <si>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</si>
  <si>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</si>
  <si>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</si>
  <si>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</si>
  <si>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</si>
  <si>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</si>
  <si>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</si>
  <si>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</si>
  <si>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</si>
  <si>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</si>
  <si>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</si>
  <si>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</si>
  <si>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</si>
  <si>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</si>
  <si>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</si>
  <si>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</si>
  <si>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</si>
  <si>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</si>
  <si>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</si>
  <si>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</si>
  <si>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</si>
  <si>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</si>
  <si>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</si>
  <si>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</si>
  <si>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</si>
  <si>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</si>
  <si>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</si>
  <si>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</si>
  <si>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</si>
  <si>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</si>
  <si>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</si>
  <si>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</si>
  <si>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</si>
  <si>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</si>
  <si>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</si>
  <si>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</si>
  <si>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</si>
  <si>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</si>
  <si>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</si>
  <si>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</si>
  <si>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</si>
  <si>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</si>
  <si>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</si>
  <si>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</si>
  <si>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</si>
  <si>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</si>
  <si>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</si>
  <si>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</si>
  <si>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</si>
  <si>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</si>
  <si>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</si>
  <si>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</si>
  <si>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</si>
  <si>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</si>
  <si>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</si>
  <si>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</si>
  <si>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</si>
  <si>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</si>
  <si>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</si>
  <si>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</si>
  <si>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</si>
  <si>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</si>
  <si>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</si>
  <si>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</si>
  <si>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</si>
  <si>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</si>
  <si>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</si>
  <si>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</si>
  <si>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</si>
  <si>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</si>
  <si>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</si>
  <si>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</si>
  <si>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</si>
  <si>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</si>
  <si>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</si>
  <si>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</si>
  <si>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</si>
  <si>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</si>
  <si>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</si>
  <si>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</si>
  <si>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</si>
  <si>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</si>
  <si>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</si>
  <si>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</si>
  <si>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</si>
  <si>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</si>
  <si>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</si>
  <si>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</si>
  <si>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</si>
  <si>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</si>
  <si>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</si>
  <si>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</si>
  <si>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</si>
  <si>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</si>
  <si>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</si>
  <si>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</si>
  <si>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</si>
  <si>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</si>
  <si>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</si>
  <si>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</si>
  <si>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</si>
  <si>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</si>
  <si>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</si>
  <si>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</si>
  <si>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</si>
  <si>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</si>
  <si>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</si>
  <si>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</si>
  <si>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</si>
  <si>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</si>
  <si>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</si>
  <si>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</si>
  <si>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</si>
  <si>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</si>
  <si>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</si>
  <si>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</si>
  <si>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</si>
  <si>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</si>
  <si>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</si>
  <si>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</si>
  <si>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</si>
  <si>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</si>
  <si>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</si>
  <si>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</si>
  <si>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</si>
  <si>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</si>
  <si>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</si>
  <si>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</si>
  <si>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</si>
  <si>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</si>
  <si>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</si>
  <si>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</si>
  <si>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</si>
  <si>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</si>
  <si>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</si>
  <si>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</si>
  <si>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</si>
  <si>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</si>
  <si>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</si>
  <si>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</si>
  <si>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</si>
  <si>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</si>
  <si>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</si>
  <si>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</si>
  <si>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</si>
  <si>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</si>
  <si>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</si>
  <si>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</si>
  <si>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</si>
  <si>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</si>
  <si>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</si>
  <si>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</si>
  <si>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</si>
  <si>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</si>
  <si>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</si>
  <si>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</si>
  <si>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</si>
  <si>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</si>
  <si>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</si>
  <si>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</si>
  <si>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</si>
  <si>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</si>
  <si>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</si>
  <si>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</si>
  <si>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</si>
  <si>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</si>
  <si>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</si>
  <si>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</si>
  <si>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</si>
  <si>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</si>
  <si>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</si>
  <si>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</si>
  <si>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</si>
  <si>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</si>
  <si>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</si>
  <si>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</si>
  <si>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</si>
  <si>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</si>
  <si>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</si>
  <si>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</si>
  <si>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</si>
  <si>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</si>
  <si>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</si>
  <si>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</si>
  <si>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</si>
  <si>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</si>
  <si>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</si>
  <si>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</si>
  <si>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</si>
  <si>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</si>
  <si>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</si>
  <si>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</si>
  <si>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</si>
  <si>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</si>
  <si>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</si>
  <si>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</si>
  <si>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</si>
  <si>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</si>
  <si>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</si>
  <si>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</si>
  <si>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</si>
  <si>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</si>
  <si>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</si>
  <si>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</si>
  <si>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</si>
  <si>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</si>
  <si>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</si>
  <si>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</si>
  <si>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</si>
  <si>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</si>
  <si>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</si>
  <si>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</si>
  <si>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</si>
  <si>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</si>
  <si>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</si>
  <si>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</si>
  <si>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</si>
  <si>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</si>
  <si>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</si>
  <si>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</si>
  <si>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</si>
  <si>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</si>
  <si>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</si>
  <si>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</si>
  <si>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</si>
  <si>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</si>
  <si>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</si>
  <si>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</si>
  <si>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</si>
  <si>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</si>
  <si>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</si>
  <si>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</si>
  <si>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</si>
  <si>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</si>
  <si>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</si>
  <si>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</si>
  <si>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</si>
  <si>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</si>
  <si>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</si>
  <si>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</si>
  <si>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</si>
  <si>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</si>
  <si>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</si>
  <si>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</si>
  <si>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</si>
  <si>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</si>
  <si>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</si>
  <si>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</si>
  <si>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</si>
  <si>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</si>
  <si>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</si>
  <si>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</si>
  <si>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</si>
  <si>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</si>
  <si>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</si>
  <si>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</si>
  <si>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</si>
  <si>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</si>
  <si>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</si>
  <si>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</si>
  <si>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</si>
  <si>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</si>
  <si>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</si>
  <si>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</si>
  <si>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</si>
  <si>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</si>
  <si>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</si>
  <si>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</si>
  <si>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</si>
  <si>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</si>
  <si>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</si>
  <si>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</si>
  <si>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</si>
  <si>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</si>
  <si>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</si>
  <si>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</si>
  <si>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</si>
  <si>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</si>
  <si>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</si>
  <si>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</si>
  <si>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</si>
  <si>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</si>
  <si>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</si>
  <si>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</si>
  <si>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</si>
  <si>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</si>
  <si>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</si>
  <si>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</si>
  <si>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</si>
  <si>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</si>
  <si>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</si>
  <si>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</si>
  <si>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</si>
  <si>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</si>
  <si>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</si>
  <si>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</si>
  <si>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</si>
  <si>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</si>
  <si>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</si>
  <si>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</si>
  <si>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</si>
  <si>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</si>
  <si>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</si>
  <si>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</si>
  <si>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</si>
  <si>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</si>
  <si>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</si>
  <si>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</si>
  <si>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</si>
  <si>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</si>
  <si>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</si>
  <si>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</si>
  <si>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</si>
  <si>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</si>
  <si>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</si>
  <si>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</si>
  <si>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</si>
  <si>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</si>
  <si>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</si>
  <si>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</si>
  <si>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</si>
  <si>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</si>
  <si>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</si>
  <si>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</si>
  <si>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</si>
  <si>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</si>
  <si>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</si>
  <si>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</si>
  <si>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</si>
  <si>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</si>
  <si>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</si>
  <si>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</si>
  <si>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</si>
  <si>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</si>
  <si>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</si>
  <si>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</si>
  <si>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</si>
  <si>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</si>
  <si>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</si>
  <si>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</si>
  <si>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</si>
  <si>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</si>
  <si>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</si>
  <si>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</si>
  <si>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</si>
  <si>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</si>
  <si>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</si>
  <si>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</si>
  <si>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</si>
  <si>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</si>
  <si>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</si>
  <si>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</si>
  <si>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</si>
  <si>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</si>
  <si>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</si>
  <si>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</si>
  <si>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</si>
  <si>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</si>
  <si>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</si>
  <si>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</si>
  <si>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</si>
  <si>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</si>
  <si>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</si>
  <si>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</si>
  <si>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</si>
  <si>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</si>
  <si>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</si>
  <si>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</si>
  <si>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</si>
  <si>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</si>
  <si>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</si>
  <si>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</si>
  <si>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</si>
  <si>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</si>
  <si>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</si>
  <si>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</si>
  <si>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</si>
  <si>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</si>
  <si>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</si>
  <si>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</si>
  <si>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</si>
  <si>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</si>
  <si>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</si>
  <si>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</si>
  <si>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</si>
  <si>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</si>
  <si>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</si>
  <si>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</si>
  <si>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</si>
  <si>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</si>
  <si>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</si>
  <si>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</si>
  <si>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</si>
  <si>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</si>
  <si>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</si>
  <si>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</si>
  <si>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</si>
  <si>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</si>
  <si>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</si>
  <si>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</si>
  <si>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</si>
  <si>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</si>
  <si>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</si>
  <si>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</si>
  <si>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</si>
  <si>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</si>
  <si>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</si>
  <si>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</si>
  <si>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</si>
  <si>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</si>
  <si>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</si>
  <si>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</si>
  <si>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</si>
  <si>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</si>
  <si>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</si>
  <si>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</si>
  <si>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</si>
  <si>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</si>
  <si>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</si>
  <si>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</si>
  <si>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</si>
  <si>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</si>
  <si>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</si>
  <si>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</si>
  <si>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</si>
  <si>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</si>
  <si>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</si>
  <si>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</si>
  <si>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</si>
  <si>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</si>
  <si>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</si>
  <si>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</si>
  <si>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</si>
  <si>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</si>
  <si>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</si>
  <si>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</si>
  <si>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</si>
  <si>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</si>
  <si>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</si>
  <si>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</si>
  <si>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</si>
  <si>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</si>
  <si>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</si>
  <si>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</si>
  <si>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</si>
  <si>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</si>
  <si>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</si>
  <si>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</si>
  <si>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</si>
  <si>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</si>
  <si>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</si>
  <si>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</si>
  <si>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</si>
  <si>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</si>
  <si>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</si>
  <si>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</si>
  <si>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</si>
  <si>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</si>
  <si>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</si>
  <si>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</si>
  <si>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</si>
  <si>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</si>
  <si>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</si>
  <si>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</si>
  <si>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</si>
  <si>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</si>
  <si>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</si>
  <si>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</si>
  <si>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</si>
  <si>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</si>
  <si>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</si>
  <si>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</si>
  <si>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</si>
  <si>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</si>
  <si>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</si>
  <si>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</si>
  <si>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</si>
  <si>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</si>
  <si>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</si>
  <si>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</si>
  <si>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</si>
  <si>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</si>
  <si>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</si>
  <si>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</si>
  <si>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</si>
  <si>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</si>
  <si>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</si>
  <si>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</si>
  <si>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</si>
  <si>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</si>
  <si>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</si>
  <si>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</si>
  <si>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</si>
  <si>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</si>
  <si>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</si>
  <si>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</si>
  <si>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</si>
  <si>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</si>
  <si>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</si>
  <si>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</si>
  <si>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</si>
  <si>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</si>
  <si>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</si>
  <si>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</si>
  <si>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</si>
  <si>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</si>
  <si>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</si>
  <si>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</si>
  <si>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</si>
  <si>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</si>
  <si>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</si>
  <si>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</si>
  <si>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</si>
  <si>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</si>
  <si>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</si>
  <si>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</si>
  <si>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</si>
  <si>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</si>
  <si>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</si>
  <si>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</si>
  <si>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</si>
  <si>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</si>
  <si>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</si>
  <si>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</si>
  <si>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</si>
  <si>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</si>
  <si>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</si>
  <si>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</si>
  <si>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</si>
  <si>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</si>
  <si>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</si>
  <si>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</si>
  <si>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</si>
  <si>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</si>
  <si>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</si>
  <si>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</si>
  <si>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</si>
  <si>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</si>
  <si>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</si>
  <si>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</si>
  <si>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</si>
  <si>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</si>
  <si>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</si>
  <si>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</si>
  <si>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</si>
  <si>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</si>
  <si>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</si>
  <si>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</si>
  <si>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</si>
  <si>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</si>
  <si>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</si>
  <si>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</si>
  <si>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</si>
  <si>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</si>
  <si>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</si>
  <si>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</si>
  <si>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</si>
  <si>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</si>
  <si>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</si>
  <si>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</si>
  <si>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</si>
  <si>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</si>
  <si>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</si>
  <si>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</si>
  <si>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</si>
  <si>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</si>
  <si>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</si>
  <si>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</si>
  <si>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</si>
  <si>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</si>
  <si>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</si>
  <si>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</si>
  <si>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</si>
  <si>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</si>
  <si>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</si>
  <si>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</si>
  <si>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</si>
  <si>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</si>
  <si>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</si>
  <si>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</si>
  <si>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</si>
  <si>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</si>
  <si>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</si>
  <si>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</si>
  <si>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</si>
  <si>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</si>
  <si>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</si>
  <si>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</si>
  <si>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</si>
  <si>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</si>
  <si>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</si>
  <si>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</si>
  <si>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</si>
  <si>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</si>
  <si>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</si>
  <si>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</si>
  <si>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</si>
  <si>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</si>
  <si>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</si>
  <si>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</si>
  <si>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</si>
  <si>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</si>
  <si>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</si>
  <si>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</si>
  <si>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</si>
  <si>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</si>
  <si>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</si>
  <si>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</si>
  <si>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</si>
  <si>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</si>
  <si>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</si>
  <si>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</si>
  <si>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</si>
  <si>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</si>
  <si>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</si>
  <si>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</si>
  <si>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</si>
  <si>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</si>
  <si>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</si>
  <si>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</si>
  <si>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</si>
  <si>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</si>
  <si>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</si>
  <si>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</si>
  <si>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</si>
  <si>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</si>
  <si>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</si>
  <si>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</si>
  <si>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</si>
  <si>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</si>
  <si>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</si>
  <si>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</si>
  <si>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</si>
  <si>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</si>
  <si>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</si>
  <si>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</si>
  <si>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</si>
  <si>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</si>
  <si>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</si>
  <si>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</si>
  <si>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</si>
  <si>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</si>
  <si>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</si>
  <si>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</si>
  <si>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</si>
  <si>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</si>
  <si>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</si>
  <si>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</si>
  <si>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</si>
  <si>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</si>
  <si>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</si>
  <si>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</si>
  <si>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</si>
  <si>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</si>
  <si>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</si>
  <si>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</si>
  <si>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</si>
  <si>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</si>
  <si>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</si>
  <si>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</si>
  <si>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</si>
  <si>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</si>
  <si>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</si>
  <si>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</si>
  <si>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</si>
  <si>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</si>
  <si>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</si>
  <si>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</si>
  <si>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</si>
  <si>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</si>
  <si>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</si>
  <si>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</si>
  <si>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</si>
  <si>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</si>
  <si>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</si>
  <si>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</si>
  <si>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</si>
  <si>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</si>
  <si>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</si>
  <si>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</si>
  <si>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</si>
  <si>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</si>
  <si>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</si>
  <si>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</si>
  <si>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</si>
  <si>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</si>
  <si>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</si>
  <si>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</si>
  <si>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</si>
  <si>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</si>
  <si>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</si>
  <si>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</si>
  <si>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</si>
  <si>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</si>
  <si>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</si>
  <si>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</si>
  <si>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</si>
  <si>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</si>
  <si>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</si>
  <si>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</si>
  <si>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</si>
  <si>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</si>
  <si>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</si>
  <si>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</si>
  <si>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</si>
  <si>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</si>
  <si>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</si>
  <si>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</si>
  <si>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</si>
  <si>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</si>
  <si>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</si>
  <si>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</si>
  <si>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</si>
  <si>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</si>
  <si>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</si>
  <si>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</si>
  <si>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</si>
  <si>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</si>
  <si>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</si>
  <si>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</si>
  <si>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</si>
  <si>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</si>
  <si>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</si>
  <si>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</si>
  <si>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</si>
  <si>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</si>
  <si>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</si>
  <si>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</si>
  <si>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</si>
  <si>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</si>
  <si>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</si>
  <si>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</si>
  <si>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</si>
  <si>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</si>
  <si>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</si>
  <si>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</si>
  <si>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</si>
  <si>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</si>
  <si>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</si>
  <si>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</si>
  <si>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</si>
  <si>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</si>
  <si>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</si>
  <si>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</si>
  <si>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</si>
  <si>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</si>
  <si>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</si>
  <si>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</si>
  <si>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</si>
  <si>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</si>
  <si>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</si>
  <si>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</si>
  <si>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</si>
  <si>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</si>
  <si>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</si>
  <si>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</si>
  <si>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</si>
  <si>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</si>
  <si>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</si>
  <si>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</si>
  <si>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</si>
  <si>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</si>
  <si>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</si>
  <si>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</si>
  <si>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</si>
  <si>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</si>
  <si>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</si>
  <si>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</si>
  <si>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</si>
  <si>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</si>
  <si>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</si>
  <si>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</si>
  <si>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</si>
  <si>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</si>
  <si>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</si>
  <si>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</si>
  <si>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</si>
  <si>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</si>
  <si>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</si>
  <si>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</si>
  <si>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</si>
  <si>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</si>
  <si>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</si>
  <si>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</si>
  <si>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</si>
  <si>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</si>
  <si>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</si>
  <si>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</si>
  <si>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</si>
  <si>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</si>
  <si>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</si>
  <si>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</si>
  <si>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</si>
  <si>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</si>
  <si>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</si>
  <si>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</si>
  <si>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</si>
  <si>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</si>
  <si>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</si>
  <si>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</si>
  <si>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</si>
  <si>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</si>
  <si>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</si>
  <si>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</si>
  <si>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</si>
  <si>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</si>
  <si>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</si>
  <si>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</si>
  <si>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</si>
  <si>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</si>
  <si>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</si>
  <si>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</si>
  <si>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</si>
  <si>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</si>
  <si>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</si>
  <si>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</si>
  <si>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</si>
  <si>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</si>
  <si>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</si>
  <si>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</si>
  <si>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</si>
  <si>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</si>
  <si>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</si>
  <si>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</si>
  <si>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</si>
  <si>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</si>
  <si>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</si>
  <si>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</si>
  <si>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</si>
  <si>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</si>
  <si>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</si>
  <si>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</si>
  <si>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</si>
  <si>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</si>
  <si>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</si>
  <si>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</si>
  <si>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</si>
  <si>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</si>
  <si>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</si>
  <si>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</si>
  <si>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</si>
  <si>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</si>
  <si>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</si>
  <si>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</si>
  <si>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</si>
  <si>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</si>
  <si>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</si>
  <si>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</si>
  <si>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</si>
  <si>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</si>
  <si>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</si>
  <si>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</si>
  <si>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</si>
  <si>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</si>
  <si>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</si>
  <si>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</si>
  <si>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</si>
  <si>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</si>
  <si>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</si>
  <si>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</si>
  <si>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</si>
  <si>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</si>
  <si>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</si>
  <si>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</si>
  <si>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</si>
  <si>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</si>
  <si>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</si>
  <si>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</si>
  <si>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</si>
  <si>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</si>
  <si>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</si>
  <si>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</si>
  <si>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</si>
  <si>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</si>
  <si>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</si>
  <si>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</si>
  <si>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</si>
  <si>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</si>
  <si>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</si>
  <si>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</si>
  <si>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</si>
  <si>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</si>
  <si>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</si>
  <si>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</si>
  <si>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</si>
  <si>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</si>
  <si>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</si>
  <si>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</si>
  <si>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</si>
  <si>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</si>
  <si>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</si>
  <si>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</si>
  <si>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</si>
  <si>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</si>
  <si>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</si>
  <si>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</si>
  <si>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</si>
  <si>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</si>
  <si>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</si>
  <si>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</si>
  <si>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</si>
  <si>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</si>
  <si>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</si>
  <si>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</si>
  <si>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</si>
  <si>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</si>
  <si>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</si>
  <si>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</si>
  <si>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</si>
  <si>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</si>
  <si>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</si>
  <si>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</si>
  <si>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</si>
  <si>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</si>
  <si>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</si>
  <si>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</si>
  <si>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</si>
  <si>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</si>
  <si>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</si>
  <si>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</si>
  <si>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</si>
  <si>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</si>
  <si>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</si>
  <si>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</si>
  <si>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</si>
  <si>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</si>
  <si>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</si>
  <si>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</si>
  <si>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</si>
  <si>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</si>
  <si>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</si>
  <si>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</si>
  <si>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</si>
  <si>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</si>
  <si>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</si>
  <si>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</si>
  <si>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</si>
  <si>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</si>
  <si>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</si>
  <si>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</si>
  <si>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</si>
  <si>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</si>
  <si>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</si>
  <si>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</si>
  <si>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</si>
  <si>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</si>
  <si>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</si>
  <si>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</si>
  <si>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</si>
  <si>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</si>
  <si>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</si>
  <si>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</si>
  <si>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</si>
  <si>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</si>
  <si>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</si>
  <si>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</si>
  <si>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</si>
  <si>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</si>
  <si>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</si>
  <si>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</si>
  <si>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</si>
  <si>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</si>
  <si>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</si>
  <si>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</si>
  <si>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</si>
  <si>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</si>
  <si>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</si>
  <si>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</si>
  <si>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</si>
  <si>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</si>
  <si>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</si>
  <si>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</si>
  <si>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</si>
  <si>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</si>
  <si>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</si>
  <si>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</si>
  <si>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</si>
  <si>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</si>
  <si>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</si>
  <si>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</si>
  <si>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</si>
  <si>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</si>
  <si>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</si>
  <si>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</si>
  <si>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</si>
  <si>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</si>
  <si>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</si>
  <si>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</si>
  <si>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</si>
  <si>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</si>
  <si>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</si>
  <si>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</si>
  <si>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</si>
  <si>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</si>
  <si>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</si>
  <si>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</si>
  <si>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</si>
  <si>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</si>
  <si>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</si>
  <si>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</si>
  <si>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</si>
  <si>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</si>
  <si>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</si>
  <si>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</si>
  <si>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</si>
  <si>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</si>
  <si>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</si>
  <si>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</si>
  <si>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</si>
  <si>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</si>
  <si>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</si>
  <si>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</si>
  <si>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</si>
  <si>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</si>
  <si>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</si>
  <si>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</si>
  <si>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</si>
  <si>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</si>
  <si>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</si>
  <si>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</si>
  <si>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</si>
  <si>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</si>
  <si>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</si>
  <si>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</si>
  <si>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</si>
  <si>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</si>
  <si>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</si>
  <si>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</si>
  <si>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</si>
  <si>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</si>
  <si>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</si>
  <si>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</si>
  <si>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</si>
  <si>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</si>
  <si>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</si>
  <si>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</si>
  <si>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</si>
  <si>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</si>
  <si>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</si>
  <si>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</si>
  <si>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</si>
  <si>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</si>
  <si>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</si>
  <si>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</si>
  <si>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</si>
  <si>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</si>
  <si>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</si>
  <si>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</si>
  <si>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</si>
  <si>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</si>
  <si>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</si>
  <si>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</si>
  <si>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</si>
  <si>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</si>
  <si>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</si>
  <si>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</si>
  <si>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</si>
  <si>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</si>
  <si>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</si>
  <si>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</si>
  <si>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</si>
  <si>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</si>
  <si>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</si>
  <si>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</si>
  <si>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</si>
  <si>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</si>
  <si>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</si>
  <si>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</si>
  <si>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</si>
  <si>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</si>
  <si>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</si>
  <si>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</si>
  <si>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</si>
  <si>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</si>
  <si>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</si>
  <si>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</si>
  <si>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</si>
  <si>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</si>
  <si>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</si>
  <si>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</si>
  <si>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</si>
  <si>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</si>
  <si>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</si>
  <si>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</si>
  <si>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</si>
  <si>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</si>
  <si>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</si>
  <si>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</si>
  <si>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</si>
  <si>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</si>
  <si>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</si>
  <si>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</si>
  <si>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</si>
  <si>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</si>
  <si>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</si>
  <si>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</si>
  <si>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</si>
  <si>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</si>
  <si>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</si>
  <si>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</si>
  <si>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</si>
  <si>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</si>
  <si>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</si>
  <si>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</si>
  <si>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</si>
  <si>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</si>
  <si>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</si>
  <si>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</si>
  <si>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</si>
  <si>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</si>
  <si>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</si>
  <si>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</si>
  <si>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</si>
  <si>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</si>
  <si>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</si>
  <si>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</si>
  <si>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</si>
  <si>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</si>
  <si>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</si>
  <si>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</si>
  <si>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</si>
  <si>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</si>
  <si>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</si>
  <si>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</si>
  <si>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</si>
  <si>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</si>
  <si>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</si>
  <si>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</si>
  <si>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</si>
  <si>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</si>
  <si>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</si>
  <si>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</si>
  <si>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</si>
  <si>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</si>
  <si>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</si>
  <si>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</si>
  <si>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</si>
  <si>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</si>
  <si>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</si>
  <si>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</si>
  <si>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</si>
  <si>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</si>
  <si>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</si>
  <si>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</si>
  <si>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</si>
  <si>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</si>
  <si>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</si>
  <si>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</si>
  <si>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</si>
  <si>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</si>
  <si>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</si>
  <si>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</si>
  <si>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</si>
  <si>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</si>
  <si>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</si>
  <si>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</si>
  <si>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</si>
  <si>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</si>
  <si>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</si>
  <si>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</si>
  <si>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</si>
  <si>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</si>
  <si>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</si>
  <si>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</si>
  <si>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</si>
  <si>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</si>
  <si>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</si>
  <si>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</si>
  <si>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</si>
  <si>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</si>
  <si>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</si>
  <si>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</si>
  <si>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</si>
  <si>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</si>
  <si>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</si>
  <si>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</si>
  <si>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</si>
  <si>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</si>
  <si>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</si>
  <si>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</si>
  <si>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</si>
  <si>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</si>
  <si>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</si>
  <si>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</si>
  <si>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</si>
  <si>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</si>
  <si>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</si>
  <si>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</si>
  <si>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</si>
  <si>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</si>
  <si>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</si>
  <si>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</si>
  <si>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</si>
  <si>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</si>
  <si>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</si>
  <si>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</si>
  <si>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</si>
  <si>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</si>
  <si>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</si>
  <si>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</si>
  <si>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</si>
  <si>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</si>
  <si>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</si>
  <si>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</si>
  <si>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</si>
  <si>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</si>
  <si>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</si>
  <si>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</si>
  <si>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</si>
  <si>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</si>
  <si>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</si>
  <si>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</si>
  <si>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</si>
  <si>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</si>
  <si>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</si>
  <si>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</si>
  <si>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</si>
  <si>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</si>
  <si>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</si>
  <si>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</si>
  <si>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</si>
  <si>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</si>
  <si>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</si>
  <si>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</si>
  <si>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</si>
  <si>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</si>
  <si>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</si>
  <si>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</si>
  <si>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</si>
  <si>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</si>
  <si>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</si>
  <si>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</si>
  <si>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</si>
  <si>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</si>
  <si>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</si>
  <si>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</si>
  <si>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</si>
  <si>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</si>
  <si>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</si>
  <si>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</si>
  <si>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</si>
  <si>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</si>
  <si>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</si>
  <si>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</si>
  <si>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</si>
  <si>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</si>
  <si>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</si>
  <si>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</si>
  <si>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</si>
  <si>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</si>
  <si>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</si>
  <si>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</si>
  <si>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</si>
  <si>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</si>
  <si>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</si>
  <si>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</si>
  <si>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</si>
  <si>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</si>
  <si>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</si>
  <si>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</si>
  <si>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</si>
  <si>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</si>
  <si>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</si>
  <si>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</si>
  <si>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</si>
  <si>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</si>
  <si>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</si>
  <si>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</si>
  <si>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</si>
  <si>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</si>
  <si>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</si>
  <si>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</si>
  <si>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</si>
  <si>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</si>
  <si>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</si>
  <si>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</si>
  <si>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</si>
  <si>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</si>
  <si>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</si>
  <si>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</si>
  <si>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</si>
  <si>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</si>
  <si>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</si>
  <si>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</si>
  <si>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</si>
  <si>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</si>
  <si>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</si>
  <si>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</si>
  <si>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</si>
  <si>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</si>
  <si>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</si>
  <si>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</si>
  <si>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</si>
  <si>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</si>
  <si>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</si>
  <si>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</si>
  <si>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</si>
  <si>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</si>
  <si>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</si>
  <si>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</si>
  <si>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</si>
  <si>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</si>
  <si>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</si>
  <si>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</si>
  <si>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</si>
  <si>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</si>
  <si>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</si>
  <si>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</si>
  <si>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</si>
  <si>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</si>
  <si>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</si>
  <si>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</si>
  <si>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</si>
  <si>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</si>
  <si>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</si>
  <si>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</si>
  <si>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</si>
  <si>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</si>
  <si>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</si>
  <si>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</si>
  <si>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</si>
  <si>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</si>
  <si>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</si>
  <si>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</si>
  <si>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</si>
  <si>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</si>
  <si>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</si>
  <si>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</si>
  <si>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</si>
  <si>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</si>
  <si>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</si>
  <si>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</si>
  <si>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</si>
  <si>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</si>
  <si>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</si>
  <si>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</si>
  <si>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</si>
  <si>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</si>
  <si>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</si>
  <si>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</si>
  <si>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</si>
  <si>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</si>
  <si>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</si>
  <si>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</si>
  <si>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</si>
  <si>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</si>
  <si>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</si>
  <si>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</si>
  <si>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</si>
  <si>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</si>
  <si>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</si>
  <si>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</si>
  <si>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</si>
  <si>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</si>
  <si>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</si>
  <si>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</si>
  <si>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</si>
  <si>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</si>
  <si>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</si>
  <si>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</si>
  <si>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</si>
  <si>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</si>
  <si>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</si>
  <si>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</si>
  <si>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</si>
  <si>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</si>
  <si>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</si>
  <si>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</si>
  <si>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</si>
  <si>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</si>
  <si>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</si>
  <si>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</si>
  <si>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</si>
  <si>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</si>
  <si>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</si>
  <si>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</si>
  <si>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</si>
  <si>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</si>
  <si>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</si>
  <si>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</si>
  <si>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</si>
  <si>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</si>
  <si>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</si>
  <si>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</si>
  <si>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</si>
  <si>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</si>
  <si>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</si>
  <si>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</si>
  <si>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</si>
  <si>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</si>
  <si>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</si>
  <si>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</si>
  <si>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</si>
  <si>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</si>
  <si>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</si>
  <si>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</si>
  <si>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</si>
  <si>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</si>
  <si>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</si>
  <si>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</si>
  <si>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</si>
  <si>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</si>
  <si>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</si>
  <si>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</si>
  <si>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</si>
  <si>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</si>
  <si>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</si>
  <si>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</si>
  <si>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</si>
  <si>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</si>
  <si>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</si>
  <si>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</si>
  <si>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</si>
  <si>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</si>
  <si>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</si>
  <si>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</si>
  <si>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</si>
  <si>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</si>
  <si>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</si>
  <si>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</si>
  <si>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</si>
  <si>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</si>
  <si>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</si>
  <si>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</si>
  <si>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</si>
  <si>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</si>
  <si>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</si>
  <si>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</si>
  <si>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</si>
  <si>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</si>
  <si>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</si>
  <si>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</si>
  <si>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</si>
  <si>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</si>
  <si>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</si>
  <si>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</si>
  <si>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</si>
  <si>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</si>
  <si>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</si>
  <si>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</si>
  <si>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</si>
  <si>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</si>
  <si>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</si>
  <si>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</si>
  <si>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</si>
  <si>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</si>
  <si>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</si>
  <si>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</si>
  <si>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</si>
  <si>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</si>
  <si>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</si>
  <si>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</si>
  <si>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</si>
  <si>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</si>
  <si>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</si>
  <si>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</si>
  <si>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</si>
  <si>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</si>
  <si>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</si>
  <si>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</si>
  <si>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</si>
  <si>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</si>
  <si>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</si>
  <si>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</si>
  <si>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</si>
  <si>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</si>
  <si>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</si>
  <si>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</si>
  <si>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</si>
  <si>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</si>
  <si>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</si>
  <si>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</si>
  <si>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</si>
  <si>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</si>
  <si>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</si>
  <si>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</si>
  <si>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</si>
  <si>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</si>
  <si>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</si>
  <si>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</si>
  <si>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</si>
  <si>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</si>
  <si>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</si>
  <si>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</si>
  <si>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</si>
  <si>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</si>
  <si>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</si>
  <si>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</si>
  <si>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</si>
  <si>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</si>
  <si>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</si>
  <si>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</si>
  <si>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</si>
  <si>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</si>
  <si>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</si>
  <si>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</si>
  <si>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</si>
  <si>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</si>
  <si>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</si>
  <si>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</si>
  <si>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</si>
  <si>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</si>
  <si>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</si>
  <si>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</si>
  <si>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</si>
  <si>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</si>
  <si>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</si>
  <si>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</si>
  <si>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</si>
  <si>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</si>
  <si>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</si>
  <si>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</si>
  <si>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</si>
  <si>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</si>
  <si>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</si>
  <si>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</si>
  <si>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</si>
  <si>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</si>
  <si>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</si>
  <si>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</si>
  <si>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</si>
  <si>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</si>
  <si>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</si>
  <si>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</si>
  <si>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</si>
  <si>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</si>
  <si>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</si>
  <si>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</si>
  <si>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</si>
  <si>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</si>
  <si>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</si>
  <si>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</si>
  <si>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</si>
  <si>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</si>
  <si>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</si>
  <si>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</si>
  <si>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</si>
  <si>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</si>
  <si>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</si>
  <si>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</si>
  <si>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</si>
  <si>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</si>
  <si>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</si>
  <si>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</si>
  <si>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</si>
  <si>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</si>
  <si>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</si>
  <si>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</si>
  <si>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</si>
  <si>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</si>
  <si>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</si>
  <si>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</si>
  <si>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</si>
  <si>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</si>
  <si>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</si>
  <si>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</si>
  <si>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</si>
  <si>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</si>
  <si>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</si>
  <si>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</si>
  <si>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</si>
  <si>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</si>
  <si>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</si>
  <si>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</si>
  <si>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</si>
  <si>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</si>
  <si>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</si>
  <si>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</si>
  <si>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</si>
  <si>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</si>
  <si>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</si>
  <si>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</si>
  <si>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</si>
  <si>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</si>
  <si>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</si>
  <si>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</si>
  <si>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</si>
  <si>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</si>
  <si>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</si>
  <si>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</si>
  <si>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</si>
  <si>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</si>
  <si>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</si>
  <si>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</si>
  <si>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</si>
  <si>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</si>
  <si>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</si>
  <si>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</si>
  <si>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</si>
  <si>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</si>
  <si>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</si>
  <si>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</si>
  <si>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</si>
  <si>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</si>
  <si>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</si>
  <si>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</si>
  <si>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</si>
  <si>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</si>
  <si>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</si>
  <si>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</si>
  <si>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</si>
  <si>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</si>
  <si>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</si>
  <si>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</si>
  <si>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</si>
  <si>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</si>
  <si>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</si>
  <si>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</si>
  <si>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</si>
  <si>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</si>
  <si>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</si>
  <si>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</si>
  <si>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</si>
  <si>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</si>
  <si>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</si>
  <si>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</si>
  <si>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</si>
  <si>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</si>
  <si>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</si>
  <si>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</si>
  <si>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</si>
  <si>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</si>
  <si>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</si>
  <si>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</si>
  <si>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</si>
  <si>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</si>
  <si>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</si>
  <si>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</si>
  <si>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</si>
  <si>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</si>
  <si>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</si>
  <si>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</si>
  <si>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</si>
  <si>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</si>
  <si>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</si>
  <si>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</si>
  <si>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</si>
  <si>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</si>
  <si>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</si>
  <si>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</si>
  <si>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</si>
  <si>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</si>
  <si>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</si>
  <si>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</si>
  <si>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</si>
  <si>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</si>
  <si>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</si>
  <si>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</si>
  <si>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</si>
  <si>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</si>
  <si>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</si>
  <si>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</si>
  <si>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</si>
  <si>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</si>
  <si>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</si>
  <si>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</si>
  <si>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</si>
  <si>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</si>
  <si>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</si>
  <si>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</si>
  <si>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</si>
  <si>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</si>
  <si>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</si>
  <si>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</si>
  <si>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</si>
  <si>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</si>
  <si>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</si>
  <si>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</si>
  <si>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</si>
  <si>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</si>
  <si>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</si>
  <si>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</si>
  <si>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</si>
  <si>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</si>
  <si>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</si>
  <si>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</si>
  <si>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</si>
  <si>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</si>
  <si>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</si>
  <si>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</si>
  <si>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</si>
  <si>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</si>
  <si>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</si>
  <si>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</si>
  <si>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</si>
  <si>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</si>
  <si>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</si>
  <si>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</si>
  <si>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</si>
  <si>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</si>
  <si>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</si>
  <si>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</si>
  <si>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</si>
  <si>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</si>
  <si>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</si>
  <si>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</si>
  <si>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</si>
  <si>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</si>
  <si>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</si>
  <si>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</si>
  <si>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</si>
  <si>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</si>
  <si>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</si>
  <si>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</si>
  <si>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</si>
  <si>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</si>
  <si>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</si>
  <si>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</si>
  <si>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</si>
  <si>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</si>
  <si>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</si>
  <si>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</si>
  <si>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</si>
  <si>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</si>
  <si>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</si>
  <si>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</si>
  <si>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</si>
  <si>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</si>
  <si>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</si>
  <si>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</si>
  <si>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</si>
  <si>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</si>
  <si>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</si>
  <si>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</si>
  <si>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</si>
  <si>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</si>
  <si>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</si>
  <si>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</si>
  <si>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</si>
  <si>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</si>
  <si>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</si>
  <si>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</si>
  <si>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</si>
  <si>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</si>
  <si>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</si>
  <si>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</si>
  <si>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</si>
  <si>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</si>
  <si>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</si>
  <si>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</si>
  <si>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</si>
  <si>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</si>
  <si>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</si>
  <si>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</si>
  <si>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</si>
  <si>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</si>
  <si>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</si>
  <si>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</si>
  <si>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</si>
  <si>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</si>
  <si>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</si>
  <si>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</si>
  <si>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</si>
  <si>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</si>
  <si>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</si>
  <si>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</si>
  <si>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</si>
  <si>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</si>
  <si>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</si>
  <si>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</si>
  <si>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</si>
  <si>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</si>
  <si>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</si>
  <si>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</si>
  <si>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</si>
  <si>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</si>
  <si>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</si>
  <si>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</si>
  <si>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</si>
  <si>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</si>
  <si>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</si>
  <si>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</si>
  <si>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</si>
  <si>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</si>
  <si>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</si>
  <si>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</si>
  <si>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</si>
  <si>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</si>
  <si>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</si>
  <si>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</si>
  <si>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</si>
  <si>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</si>
  <si>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</si>
  <si>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</si>
  <si>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</si>
  <si>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</si>
  <si>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</si>
  <si>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</si>
  <si>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</si>
  <si>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</si>
  <si>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</si>
  <si>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</si>
  <si>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</si>
  <si>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</si>
  <si>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</si>
  <si>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</si>
  <si>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</si>
  <si>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</si>
  <si>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</si>
  <si>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</si>
  <si>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</si>
  <si>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</si>
  <si>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</si>
  <si>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</si>
  <si>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</si>
  <si>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</si>
  <si>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</si>
  <si>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</si>
  <si>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</si>
  <si>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</si>
  <si>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</si>
  <si>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</si>
  <si>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</si>
  <si>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</si>
  <si>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</si>
  <si>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</si>
  <si>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</si>
  <si>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</si>
  <si>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</si>
  <si>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</si>
  <si>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</si>
  <si>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</si>
  <si>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</si>
  <si>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</si>
  <si>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</si>
  <si>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</si>
  <si>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</si>
  <si>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</si>
  <si>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</si>
  <si>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</si>
  <si>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</si>
  <si>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</si>
  <si>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</si>
  <si>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</si>
  <si>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</si>
  <si>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</si>
  <si>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</si>
  <si>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</si>
  <si>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</si>
  <si>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</si>
  <si>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</si>
  <si>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</si>
  <si>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</si>
  <si>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</si>
  <si>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</si>
  <si>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</si>
  <si>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</si>
  <si>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</si>
  <si>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</si>
  <si>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</si>
  <si>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</si>
  <si>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</si>
  <si>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</si>
  <si>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</si>
  <si>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</si>
  <si>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</si>
  <si>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</si>
  <si>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</si>
  <si>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</si>
  <si>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</si>
  <si>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</si>
  <si>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</si>
  <si>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</si>
  <si>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</si>
  <si>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</si>
  <si>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</si>
  <si>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</si>
  <si>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</si>
  <si>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</si>
  <si>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</si>
  <si>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</si>
  <si>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</si>
  <si>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</si>
  <si>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</si>
  <si>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</si>
  <si>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</si>
  <si>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</si>
  <si>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</si>
  <si>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</si>
  <si>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</si>
  <si>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</si>
  <si>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</si>
  <si>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</si>
  <si>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</si>
  <si>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</si>
  <si>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</si>
  <si>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</si>
  <si>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</si>
  <si>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</si>
  <si>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</si>
  <si>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</si>
  <si>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</si>
  <si>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</si>
  <si>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</si>
  <si>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</si>
  <si>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</si>
  <si>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</si>
  <si>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</si>
  <si>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</si>
  <si>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</si>
  <si>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</si>
  <si>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</si>
  <si>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</si>
  <si>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</si>
  <si>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</si>
  <si>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</si>
  <si>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</si>
  <si>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</si>
  <si>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</si>
  <si>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</si>
  <si>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</si>
  <si>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</si>
  <si>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</si>
  <si>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</si>
  <si>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</si>
  <si>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</si>
  <si>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</si>
  <si>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</si>
  <si>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</si>
  <si>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</si>
  <si>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</si>
  <si>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</si>
  <si>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</si>
  <si>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</si>
  <si>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</si>
  <si>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</si>
  <si>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</si>
  <si>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</si>
  <si>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</si>
  <si>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</si>
  <si>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</si>
  <si>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</si>
  <si>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</si>
  <si>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</si>
  <si>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</si>
  <si>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</si>
  <si>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</si>
  <si>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</si>
  <si>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</si>
  <si>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</si>
  <si>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</si>
  <si>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</si>
  <si>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</si>
  <si>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</si>
  <si>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</si>
  <si>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</si>
  <si>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</si>
  <si>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</si>
  <si>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</si>
  <si>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</si>
  <si>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</si>
  <si>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</si>
  <si>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</si>
  <si>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</si>
  <si>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</si>
  <si>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</si>
  <si>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</si>
  <si>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</si>
  <si>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</si>
  <si>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</si>
  <si>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</si>
  <si>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</si>
  <si>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</si>
  <si>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</si>
  <si>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</si>
  <si>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</si>
  <si>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</si>
  <si>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</si>
  <si>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</si>
  <si>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</si>
  <si>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</si>
  <si>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</si>
  <si>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</si>
  <si>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</si>
  <si>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</si>
  <si>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</si>
  <si>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</si>
  <si>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</si>
  <si>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</si>
  <si>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</si>
  <si>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</si>
  <si>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</si>
  <si>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</si>
  <si>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</si>
  <si>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</si>
  <si>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</si>
  <si>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</si>
  <si>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</si>
  <si>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</si>
  <si>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</si>
  <si>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</si>
  <si>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</si>
  <si>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</si>
  <si>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</si>
  <si>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</si>
  <si>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</si>
  <si>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</si>
  <si>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</si>
  <si>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</si>
  <si>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</si>
  <si>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</si>
  <si>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</si>
  <si>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</si>
  <si>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</si>
  <si>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</si>
  <si>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</si>
  <si>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</si>
  <si>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</si>
  <si>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</si>
  <si>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</si>
  <si>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</si>
  <si>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</si>
  <si>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</si>
  <si>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</si>
  <si>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</si>
  <si>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</si>
  <si>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</si>
  <si>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</si>
  <si>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</si>
  <si>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</si>
  <si>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</si>
  <si>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</si>
  <si>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</si>
  <si>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</si>
  <si>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</si>
  <si>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</si>
  <si>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</si>
  <si>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</si>
  <si>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</si>
  <si>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</si>
  <si>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</si>
  <si>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</si>
  <si>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</si>
  <si>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</si>
  <si>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</si>
  <si>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</si>
  <si>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</si>
  <si>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</si>
  <si>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</si>
  <si>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</si>
  <si>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</si>
  <si>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</si>
  <si>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</si>
  <si>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</si>
  <si>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</si>
  <si>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</si>
  <si>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</si>
  <si>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</si>
  <si>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</si>
  <si>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</si>
  <si>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</si>
  <si>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</si>
  <si>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</si>
  <si>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</si>
  <si>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</si>
  <si>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</si>
  <si>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</si>
  <si>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</si>
  <si>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</si>
  <si>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</si>
  <si>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</si>
  <si>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</si>
  <si>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</si>
  <si>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</si>
  <si>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</si>
  <si>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</si>
  <si>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</si>
  <si>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</si>
  <si>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</si>
  <si>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</si>
  <si>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</si>
  <si>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</si>
  <si>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</si>
  <si>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</si>
  <si>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</si>
  <si>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</si>
  <si>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</si>
  <si>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</si>
  <si>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</si>
  <si>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</si>
  <si>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</si>
  <si>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</si>
  <si>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</si>
  <si>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</si>
  <si>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</si>
  <si>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</si>
  <si>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</si>
  <si>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</si>
  <si>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</si>
  <si>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</si>
  <si>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</si>
  <si>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</si>
  <si>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</si>
  <si>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</si>
  <si>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</si>
  <si>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</si>
  <si>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</si>
  <si>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</si>
  <si>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</si>
  <si>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</si>
  <si>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</si>
  <si>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</si>
  <si>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</si>
  <si>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</si>
  <si>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</si>
  <si>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</si>
  <si>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</si>
  <si>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</si>
  <si>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</si>
  <si>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</si>
  <si>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</si>
  <si>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</si>
  <si>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</si>
  <si>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</si>
  <si>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</si>
  <si>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</si>
  <si>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</si>
  <si>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</si>
  <si>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</si>
  <si>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</si>
  <si>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</si>
  <si>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</si>
  <si>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</si>
  <si>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</si>
  <si>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</si>
  <si>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</si>
  <si>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</si>
  <si>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</si>
  <si>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</si>
  <si>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</si>
  <si>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</si>
  <si>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</si>
  <si>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</si>
  <si>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</si>
  <si>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</si>
  <si>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</si>
  <si>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</si>
  <si>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</si>
  <si>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</si>
  <si>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</si>
  <si>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</si>
  <si>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</si>
  <si>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</si>
  <si>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</si>
  <si>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</si>
  <si>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</si>
  <si>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</si>
  <si>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</si>
  <si>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</si>
  <si>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</si>
  <si>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</si>
  <si>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</si>
  <si>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</si>
  <si>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</si>
  <si>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</si>
  <si>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</si>
  <si>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</si>
  <si>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</si>
  <si>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</si>
  <si>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</si>
  <si>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</si>
  <si>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</si>
  <si>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</si>
  <si>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</si>
  <si>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</si>
  <si>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</si>
  <si>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</si>
  <si>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</si>
  <si>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</si>
  <si>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</si>
  <si>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</si>
  <si>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</si>
  <si>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</si>
  <si>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</si>
  <si>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</si>
  <si>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</si>
  <si>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</si>
  <si>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</si>
  <si>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</si>
  <si>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</si>
  <si>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</si>
  <si>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</si>
  <si>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</si>
  <si>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</si>
  <si>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</si>
  <si>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</si>
  <si>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</si>
  <si>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</si>
  <si>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</si>
  <si>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</si>
  <si>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</si>
  <si>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</si>
  <si>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</si>
  <si>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</si>
  <si>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</si>
  <si>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</si>
  <si>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</si>
  <si>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</si>
  <si>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</si>
  <si>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</si>
  <si>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</si>
  <si>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</si>
  <si>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</si>
  <si>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</si>
  <si>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</si>
  <si>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</si>
  <si>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</si>
  <si>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</si>
  <si>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</si>
  <si>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</si>
  <si>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</si>
  <si>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</si>
  <si>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</si>
  <si>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</si>
  <si>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</si>
  <si>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</si>
  <si>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</si>
  <si>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</si>
  <si>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</si>
  <si>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</si>
  <si>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</si>
  <si>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</si>
  <si>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</si>
  <si>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</si>
  <si>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</si>
  <si>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</si>
  <si>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</si>
  <si>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</si>
  <si>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</si>
  <si>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</si>
  <si>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</si>
  <si>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</si>
  <si>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</si>
  <si>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</si>
  <si>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</si>
  <si>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</si>
  <si>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</si>
  <si>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</si>
  <si>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</si>
  <si>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</si>
  <si>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</si>
  <si>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</si>
  <si>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</si>
  <si>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</si>
  <si>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</si>
  <si>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</si>
  <si>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</si>
  <si>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</si>
  <si>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</si>
  <si>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</si>
  <si>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</si>
  <si>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</si>
  <si>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</si>
  <si>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</si>
  <si>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</si>
  <si>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</si>
  <si>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</si>
  <si>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</si>
  <si>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</si>
  <si>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</si>
  <si>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</si>
  <si>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</si>
  <si>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</si>
  <si>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</si>
  <si>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</si>
  <si>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</si>
  <si>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</si>
  <si>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</si>
  <si>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</si>
  <si>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</si>
  <si>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</si>
  <si>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</si>
  <si>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</si>
  <si>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</si>
  <si>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</si>
  <si>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</si>
  <si>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</si>
  <si>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</si>
  <si>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</si>
  <si>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</si>
  <si>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</si>
  <si>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</si>
  <si>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</si>
  <si>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</si>
  <si>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</si>
  <si>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</si>
  <si>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</si>
  <si>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</si>
  <si>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</si>
  <si>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</si>
  <si>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</si>
  <si>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</si>
  <si>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</si>
  <si>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</si>
  <si>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</si>
  <si>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</si>
  <si>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</si>
  <si>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</si>
  <si>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</si>
  <si>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</si>
  <si>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</si>
  <si>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</si>
  <si>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</si>
  <si>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</si>
  <si>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</si>
  <si>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</si>
  <si>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</si>
  <si>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</si>
  <si>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</si>
  <si>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</si>
  <si>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</si>
  <si>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</si>
  <si>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</si>
  <si>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</si>
  <si>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</si>
  <si>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</si>
  <si>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</si>
  <si>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</si>
  <si>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</si>
  <si>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</si>
  <si>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</si>
  <si>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</si>
  <si>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</si>
  <si>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</si>
  <si>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</si>
  <si>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</si>
  <si>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</si>
  <si>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</si>
  <si>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</si>
  <si>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</si>
  <si>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</si>
  <si>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</si>
  <si>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</si>
  <si>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</si>
  <si>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</si>
  <si>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</si>
  <si>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</si>
  <si>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</si>
  <si>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</si>
  <si>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</si>
  <si>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</si>
  <si>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</si>
  <si>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</si>
  <si>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</si>
  <si>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</si>
  <si>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</si>
  <si>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</si>
  <si>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</si>
  <si>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</si>
  <si>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</si>
  <si>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</si>
  <si>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</si>
  <si>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</si>
  <si>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</si>
  <si>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</si>
  <si>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</si>
  <si>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</si>
  <si>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</si>
  <si>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</si>
  <si>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</si>
  <si>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</si>
  <si>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</si>
  <si>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</si>
  <si>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</si>
  <si>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</si>
  <si>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</si>
  <si>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</si>
  <si>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</si>
  <si>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</si>
  <si>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</si>
  <si>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</si>
  <si>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</si>
  <si>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</si>
  <si>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</si>
  <si>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</si>
  <si>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</si>
  <si>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</si>
  <si>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</si>
  <si>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</si>
  <si>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</si>
  <si>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</si>
  <si>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</si>
  <si>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</si>
  <si>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</si>
  <si>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</si>
  <si>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</si>
  <si>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</si>
  <si>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</si>
  <si>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</si>
  <si>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</si>
  <si>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</si>
  <si>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</si>
  <si>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</si>
  <si>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</si>
  <si>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</si>
  <si>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</si>
  <si>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</si>
  <si>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</si>
  <si>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</si>
  <si>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</si>
  <si>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</si>
  <si>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</si>
  <si>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</si>
  <si>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</si>
  <si>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</si>
  <si>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</si>
  <si>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</si>
  <si>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</si>
  <si>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</si>
  <si>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</si>
  <si>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</si>
  <si>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</si>
  <si>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</si>
  <si>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</si>
  <si>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</si>
  <si>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</si>
  <si>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</si>
  <si>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</si>
  <si>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</si>
  <si>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</si>
  <si>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</si>
  <si>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</si>
  <si>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</si>
  <si>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</si>
  <si>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</si>
  <si>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</si>
  <si>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</si>
  <si>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</si>
  <si>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</si>
  <si>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</si>
  <si>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</si>
  <si>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</si>
  <si>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</si>
  <si>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</si>
  <si>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</si>
  <si>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</si>
  <si>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</si>
  <si>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</si>
  <si>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</si>
  <si>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</si>
  <si>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</si>
  <si>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</si>
  <si>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</si>
  <si>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</si>
  <si>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</si>
  <si>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</si>
  <si>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</si>
  <si>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</si>
  <si>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</si>
  <si>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</si>
  <si>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</si>
  <si>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</si>
  <si>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</si>
  <si>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</si>
  <si>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</si>
  <si>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</si>
  <si>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</si>
  <si>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</si>
  <si>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</si>
  <si>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</si>
  <si>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</si>
  <si>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</si>
  <si>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</si>
  <si>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</si>
  <si>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</si>
  <si>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</si>
  <si>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</si>
  <si>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</si>
  <si>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</si>
  <si>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</si>
  <si>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</si>
  <si>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</si>
  <si>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</si>
  <si>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</si>
  <si>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</si>
  <si>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</si>
  <si>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</si>
  <si>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</si>
  <si>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</si>
  <si>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</si>
  <si>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</si>
  <si>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</si>
  <si>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</si>
  <si>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</si>
  <si>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</si>
  <si>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</si>
  <si>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</si>
  <si>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</si>
  <si>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</si>
  <si>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</si>
  <si>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</si>
  <si>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</si>
  <si>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</si>
  <si>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</si>
  <si>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</si>
  <si>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</si>
  <si>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</si>
  <si>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</si>
  <si>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</si>
  <si>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</si>
  <si>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</si>
  <si>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</si>
  <si>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</si>
  <si>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</si>
  <si>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</si>
  <si>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</si>
  <si>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</si>
  <si>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</si>
  <si>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</si>
  <si>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</si>
  <si>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</si>
  <si>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</si>
  <si>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</si>
  <si>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</si>
  <si>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</si>
  <si>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</si>
  <si>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</si>
  <si>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</si>
  <si>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</si>
  <si>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</si>
  <si>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</si>
  <si>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</si>
  <si>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</si>
  <si>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</si>
  <si>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</si>
  <si>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</si>
  <si>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</si>
  <si>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</si>
  <si>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</si>
  <si>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</si>
  <si>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</si>
  <si>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</si>
  <si>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</si>
  <si>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</si>
  <si>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</si>
  <si>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</si>
  <si>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</si>
  <si>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</si>
  <si>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</si>
  <si>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</si>
  <si>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</si>
  <si>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</si>
  <si>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</si>
  <si>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</si>
  <si>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</si>
  <si>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</si>
  <si>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</si>
  <si>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</si>
  <si>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</si>
  <si>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</si>
  <si>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</si>
  <si>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</si>
  <si>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</si>
  <si>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</si>
  <si>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</si>
  <si>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</si>
  <si>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</si>
  <si>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</si>
  <si>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</si>
  <si>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</si>
  <si>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</si>
  <si>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</si>
  <si>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</si>
  <si>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</si>
  <si>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</si>
  <si>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</si>
  <si>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</si>
  <si>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</si>
  <si>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</si>
  <si>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</si>
  <si>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</si>
  <si>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</si>
  <si>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</si>
  <si>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</si>
  <si>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</si>
  <si>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</si>
  <si>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</si>
  <si>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</si>
  <si>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</si>
  <si>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</si>
  <si>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</si>
  <si>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</si>
  <si>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</si>
  <si>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</si>
  <si>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</si>
  <si>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</si>
  <si>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</si>
  <si>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</si>
  <si>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</si>
  <si>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</si>
  <si>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</si>
  <si>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</si>
  <si>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</si>
  <si>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</si>
  <si>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</si>
  <si>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</si>
  <si>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</si>
  <si>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</si>
  <si>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</si>
  <si>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</si>
  <si>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</si>
  <si>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</si>
  <si>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</si>
  <si>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</si>
  <si>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</si>
  <si>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</si>
  <si>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</si>
  <si>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</si>
  <si>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</si>
  <si>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</si>
  <si>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</si>
  <si>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</si>
  <si>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</si>
  <si>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</si>
  <si>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</si>
  <si>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</si>
  <si>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</si>
  <si>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</si>
  <si>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</si>
  <si>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</si>
  <si>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</si>
  <si>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</si>
  <si>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</si>
  <si>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</si>
  <si>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</si>
  <si>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</si>
  <si>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</si>
  <si>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</si>
  <si>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</si>
  <si>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</si>
  <si>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</si>
  <si>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</si>
  <si>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</si>
  <si>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</si>
  <si>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</si>
  <si>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</si>
  <si>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</si>
  <si>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</si>
  <si>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</si>
  <si>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</si>
  <si>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</si>
  <si>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</si>
  <si>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</si>
  <si>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</si>
  <si>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</si>
  <si>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</si>
  <si>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</si>
  <si>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</si>
  <si>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</si>
  <si>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</si>
  <si>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</si>
  <si>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</si>
  <si>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</si>
  <si>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</si>
  <si>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</si>
  <si>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</si>
  <si>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</si>
  <si>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</si>
  <si>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</si>
  <si>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</si>
  <si>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</si>
  <si>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</si>
  <si>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</si>
  <si>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</si>
  <si>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</si>
  <si>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</si>
  <si>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</si>
  <si>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</si>
  <si>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</si>
  <si>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</si>
  <si>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</si>
  <si>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</si>
  <si>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</si>
  <si>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</si>
  <si>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</si>
  <si>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</si>
  <si>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</si>
  <si>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</si>
  <si>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</si>
  <si>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</si>
  <si>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</si>
  <si>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</si>
  <si>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</si>
  <si>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</si>
  <si>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</si>
  <si>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</si>
  <si>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</si>
  <si>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</si>
  <si>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</si>
  <si>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</si>
  <si>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</si>
  <si>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</si>
  <si>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</si>
  <si>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</si>
  <si>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</si>
  <si>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</si>
  <si>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</si>
  <si>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</si>
  <si>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</si>
  <si>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</si>
  <si>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</si>
  <si>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</si>
  <si>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</si>
  <si>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</si>
  <si>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</si>
  <si>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</si>
  <si>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</si>
  <si>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</si>
  <si>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</si>
  <si>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</si>
  <si>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</si>
  <si>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</si>
  <si>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</si>
  <si>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</si>
  <si>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</si>
  <si>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</si>
  <si>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</si>
  <si>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</si>
  <si>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</si>
  <si>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</si>
  <si>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</si>
  <si>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</si>
  <si>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</si>
  <si>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</si>
  <si>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</si>
  <si>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</si>
  <si>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</si>
  <si>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</si>
  <si>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</si>
  <si>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</si>
  <si>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</si>
  <si>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</si>
  <si>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</si>
  <si>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</si>
  <si>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</si>
  <si>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</si>
  <si>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</si>
  <si>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</si>
  <si>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</si>
  <si>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</si>
  <si>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</si>
  <si>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</si>
  <si>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</si>
  <si>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</si>
  <si>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</si>
  <si>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</si>
  <si>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</si>
  <si>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</si>
  <si>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</si>
  <si>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</si>
  <si>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</si>
  <si>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</si>
  <si>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</si>
  <si>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</si>
  <si>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</si>
  <si>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</si>
  <si>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</si>
  <si>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</si>
  <si>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</si>
  <si>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</si>
  <si>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</si>
  <si>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</si>
  <si>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</si>
  <si>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</si>
  <si>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</si>
  <si>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</si>
  <si>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</si>
  <si>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</si>
  <si>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</si>
  <si>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</si>
  <si>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</si>
  <si>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</si>
  <si>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</si>
  <si>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</si>
  <si>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</si>
  <si>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</si>
  <si>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</si>
  <si>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</si>
  <si>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</si>
  <si>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</si>
  <si>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</si>
  <si>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</si>
  <si>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</si>
  <si>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</si>
  <si>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</si>
  <si>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</si>
  <si>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</si>
  <si>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</si>
  <si>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</si>
  <si>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</si>
  <si>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</si>
  <si>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</si>
  <si>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</si>
  <si>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</si>
  <si>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</si>
  <si>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</si>
  <si>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</si>
  <si>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</si>
  <si>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</si>
  <si>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</si>
  <si>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</si>
  <si>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</si>
  <si>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</si>
  <si>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</si>
  <si>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</si>
  <si>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</si>
  <si>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</si>
  <si>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</si>
  <si>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</si>
  <si>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</si>
  <si>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</si>
  <si>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</si>
  <si>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</si>
  <si>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</si>
  <si>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</si>
  <si>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</si>
  <si>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</si>
  <si>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</si>
  <si>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</si>
  <si>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</si>
  <si>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</si>
  <si>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</si>
  <si>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</si>
  <si>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</si>
  <si>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</si>
  <si>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</si>
  <si>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</si>
  <si>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</si>
  <si>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</si>
  <si>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</si>
  <si>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</si>
  <si>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</si>
  <si>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</si>
  <si>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</si>
  <si>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</si>
  <si>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</si>
  <si>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</si>
  <si>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</si>
  <si>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</si>
  <si>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</si>
  <si>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</si>
  <si>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</si>
  <si>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</si>
  <si>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</si>
  <si>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</si>
  <si>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</si>
  <si>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</si>
  <si>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</si>
  <si>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</si>
  <si>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</si>
  <si>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</si>
  <si>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</si>
  <si>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</si>
  <si>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</si>
  <si>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</si>
  <si>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</si>
  <si>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</si>
  <si>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</si>
  <si>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</si>
  <si>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</si>
  <si>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</si>
  <si>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</si>
  <si>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</si>
  <si>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</si>
  <si>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</si>
  <si>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</si>
  <si>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</si>
  <si>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</si>
  <si>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</si>
  <si>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</si>
  <si>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</si>
  <si>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</si>
  <si>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</si>
  <si>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</si>
  <si>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</si>
  <si>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</si>
  <si>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</si>
  <si>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</si>
  <si>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</si>
  <si>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</si>
  <si>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</si>
  <si>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</si>
  <si>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</si>
  <si>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</si>
  <si>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</si>
  <si>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</si>
  <si>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</si>
  <si>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</si>
  <si>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</si>
  <si>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</si>
  <si>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</si>
  <si>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</si>
  <si>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</si>
  <si>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</si>
  <si>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</si>
  <si>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</si>
  <si>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</si>
  <si>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</si>
  <si>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</si>
  <si>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</si>
  <si>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</si>
  <si>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</si>
  <si>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</si>
  <si>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</si>
  <si>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</si>
  <si>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</si>
  <si>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</si>
  <si>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</si>
  <si>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</si>
  <si>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</si>
  <si>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</si>
  <si>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</si>
  <si>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</si>
  <si>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</si>
  <si>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</si>
  <si>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</si>
  <si>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</si>
  <si>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</si>
  <si>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</si>
  <si>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</si>
  <si>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</si>
  <si>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</si>
  <si>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</si>
  <si>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</si>
  <si>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</si>
  <si>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</si>
  <si>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</si>
  <si>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</si>
  <si>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</si>
  <si>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</si>
  <si>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</si>
  <si>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</si>
  <si>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</si>
  <si>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</si>
  <si>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</si>
  <si>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</si>
  <si>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</si>
  <si>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</si>
  <si>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</si>
  <si>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</si>
  <si>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</si>
  <si>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</si>
  <si>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</si>
  <si>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</si>
  <si>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</si>
  <si>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</si>
  <si>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</si>
  <si>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</si>
  <si>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</si>
  <si>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</si>
  <si>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</si>
  <si>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</si>
  <si>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</si>
  <si>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</si>
  <si>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</si>
  <si>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</si>
  <si>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</si>
  <si>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</si>
  <si>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</si>
  <si>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</si>
  <si>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</si>
  <si>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</si>
  <si>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</si>
  <si>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</si>
  <si>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</si>
  <si>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</si>
  <si>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</si>
  <si>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</si>
  <si>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</si>
  <si>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</si>
  <si>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</si>
  <si>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</si>
  <si>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</si>
  <si>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</si>
  <si>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</si>
  <si>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</si>
  <si>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</si>
  <si>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</si>
  <si>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</si>
  <si>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</si>
  <si>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</si>
  <si>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</si>
  <si>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</si>
  <si>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</si>
  <si>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</si>
  <si>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</si>
  <si>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</si>
  <si>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</si>
  <si>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</si>
  <si>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</si>
  <si>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</si>
  <si>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</si>
  <si>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</si>
  <si>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</si>
  <si>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</si>
  <si>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</si>
  <si>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</si>
  <si>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</si>
  <si>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</si>
  <si>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</si>
  <si>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</si>
  <si>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</si>
  <si>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</si>
  <si>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</si>
  <si>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</si>
  <si>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</si>
  <si>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</si>
  <si>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</si>
  <si>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</si>
  <si>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</si>
  <si>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</si>
  <si>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</si>
  <si>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</si>
  <si>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</si>
  <si>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</si>
  <si>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</si>
  <si>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</si>
  <si>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</si>
  <si>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</si>
  <si>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</si>
  <si>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</si>
  <si>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</si>
  <si>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</si>
  <si>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</si>
  <si>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</si>
  <si>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</si>
  <si>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</si>
  <si>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</si>
  <si>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</si>
  <si>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</si>
  <si>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</si>
  <si>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</si>
  <si>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</si>
  <si>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</si>
  <si>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</si>
  <si>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</si>
  <si>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</si>
  <si>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</si>
  <si>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</si>
  <si>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</si>
  <si>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</si>
  <si>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</si>
  <si>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</si>
  <si>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</si>
  <si>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</si>
  <si>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</si>
  <si>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</si>
  <si>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</si>
  <si>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</si>
  <si>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</si>
  <si>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</si>
  <si>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</si>
  <si>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</si>
  <si>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</si>
  <si>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</si>
  <si>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</si>
  <si>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</si>
  <si>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</si>
  <si>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</si>
  <si>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</si>
  <si>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</si>
  <si>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</si>
  <si>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</si>
  <si>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</si>
  <si>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</si>
  <si>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</si>
  <si>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</si>
  <si>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</si>
  <si>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</si>
  <si>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</si>
  <si>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</si>
  <si>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</si>
  <si>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</si>
  <si>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</si>
  <si>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</si>
  <si>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</si>
  <si>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</si>
  <si>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</si>
  <si>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</si>
  <si>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</si>
  <si>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</si>
  <si>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</si>
  <si>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</si>
  <si>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</si>
  <si>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</si>
  <si>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</si>
  <si>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</si>
  <si>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</si>
  <si>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</si>
  <si>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</si>
  <si>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</si>
  <si>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</si>
  <si>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</si>
  <si>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</si>
  <si>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</si>
  <si>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</si>
  <si>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</si>
  <si>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</si>
  <si>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</si>
  <si>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</si>
  <si>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</si>
  <si>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</si>
  <si>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</si>
  <si>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</si>
  <si>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</si>
  <si>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</si>
  <si>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</si>
  <si>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</si>
  <si>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</si>
  <si>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</si>
  <si>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</si>
  <si>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</si>
  <si>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</si>
  <si>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</si>
  <si>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</si>
  <si>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</si>
  <si>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</si>
  <si>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</si>
  <si>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</si>
  <si>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</si>
  <si>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</si>
  <si>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</si>
  <si>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</si>
  <si>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</si>
  <si>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</si>
  <si>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</si>
  <si>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</si>
  <si>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</si>
  <si>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</si>
  <si>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</si>
  <si>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</si>
  <si>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</si>
  <si>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</si>
  <si>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</si>
  <si>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</si>
  <si>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</si>
  <si>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</si>
  <si>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</si>
  <si>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</si>
  <si>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</si>
  <si>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</si>
  <si>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</si>
  <si>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</si>
  <si>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</si>
  <si>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</si>
  <si>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</si>
  <si>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</si>
  <si>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</si>
  <si>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</si>
  <si>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</si>
  <si>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</si>
  <si>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</si>
  <si>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</si>
  <si>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</si>
  <si>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</si>
  <si>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</si>
  <si>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</si>
  <si>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</si>
  <si>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</si>
  <si>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</si>
  <si>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</si>
  <si>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</si>
  <si>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</si>
  <si>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</si>
  <si>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</si>
  <si>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</si>
  <si>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</si>
  <si>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</si>
  <si>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</si>
  <si>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</si>
  <si>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</si>
  <si>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</si>
  <si>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</si>
  <si>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</si>
  <si>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</si>
  <si>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</si>
  <si>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</si>
  <si>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</si>
  <si>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</si>
  <si>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</si>
  <si>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</si>
  <si>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</si>
  <si>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</si>
  <si>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</si>
  <si>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</si>
  <si>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</si>
  <si>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</si>
  <si>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</si>
  <si>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</si>
  <si>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</si>
  <si>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</si>
  <si>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</si>
  <si>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</si>
  <si>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</si>
  <si>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</si>
  <si>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</si>
  <si>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</si>
  <si>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</si>
  <si>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</si>
  <si>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</si>
  <si>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</si>
  <si>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</si>
  <si>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</si>
  <si>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</si>
  <si>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</si>
  <si>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</si>
  <si>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</si>
  <si>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</si>
  <si>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</si>
  <si>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</si>
  <si>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</si>
  <si>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</si>
  <si>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</si>
  <si>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</si>
  <si>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</si>
  <si>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</si>
  <si>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</si>
  <si>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</si>
  <si>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</si>
  <si>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</si>
  <si>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</si>
  <si>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</si>
  <si>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</si>
  <si>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</si>
  <si>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</si>
  <si>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</si>
  <si>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</si>
  <si>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</si>
  <si>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</si>
  <si>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</si>
  <si>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</si>
  <si>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</si>
  <si>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</si>
  <si>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</si>
  <si>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</si>
  <si>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</si>
  <si>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</si>
  <si>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</si>
  <si>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</si>
  <si>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</si>
  <si>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</si>
  <si>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</si>
  <si>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</si>
  <si>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</si>
  <si>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</si>
  <si>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</si>
  <si>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</si>
  <si>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</si>
  <si>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</si>
  <si>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</si>
  <si>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</si>
  <si>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</si>
  <si>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</si>
  <si>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</si>
  <si>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</si>
  <si>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</si>
  <si>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</si>
  <si>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</si>
  <si>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</si>
  <si>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</si>
  <si>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</si>
  <si>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</si>
  <si>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</si>
  <si>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</si>
  <si>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</si>
  <si>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</si>
  <si>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</si>
  <si>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</si>
  <si>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</si>
  <si>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</si>
  <si>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</si>
  <si>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</si>
  <si>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</si>
  <si>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</si>
  <si>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</si>
  <si>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</si>
  <si>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</si>
  <si>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</si>
  <si>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</si>
  <si>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</si>
  <si>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</si>
  <si>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</si>
  <si>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</si>
  <si>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</si>
  <si>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</si>
  <si>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</si>
  <si>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</si>
  <si>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</si>
  <si>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</si>
  <si>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</si>
  <si>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</si>
  <si>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</si>
  <si>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</si>
  <si>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</si>
  <si>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</si>
  <si>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</si>
  <si>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</si>
  <si>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</si>
  <si>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</si>
  <si>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</si>
  <si>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</si>
  <si>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</si>
  <si>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</si>
  <si>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</si>
  <si>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</si>
  <si>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</si>
  <si>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</si>
  <si>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</si>
  <si>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</si>
  <si>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</si>
  <si>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</si>
  <si>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</si>
  <si>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</si>
  <si>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</si>
  <si>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</si>
  <si>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</si>
  <si>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</si>
  <si>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</si>
  <si>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</si>
  <si>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</si>
  <si>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</si>
  <si>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</si>
  <si>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</si>
  <si>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</si>
  <si>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</si>
  <si>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</si>
  <si>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</si>
  <si>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</si>
  <si>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</si>
  <si>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</si>
  <si>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</si>
  <si>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</si>
  <si>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</si>
  <si>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</si>
  <si>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</si>
  <si>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</si>
  <si>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</si>
  <si>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</si>
  <si>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</si>
  <si>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</si>
  <si>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</si>
  <si>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</si>
  <si>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</si>
  <si>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</si>
  <si>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</si>
  <si>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</si>
  <si>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</si>
  <si>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</si>
  <si>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</si>
  <si>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</si>
  <si>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</si>
  <si>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</si>
  <si>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</si>
  <si>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</si>
  <si>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</si>
  <si>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</si>
  <si>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</si>
  <si>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</si>
  <si>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</si>
  <si>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</si>
  <si>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</si>
  <si>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</si>
  <si>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</si>
  <si>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</si>
  <si>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</si>
  <si>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</si>
  <si>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</si>
  <si>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</si>
  <si>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</si>
  <si>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</si>
  <si>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</si>
  <si>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</si>
  <si>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</si>
  <si>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</si>
  <si>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</si>
  <si>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</si>
  <si>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</si>
  <si>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</si>
  <si>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</si>
  <si>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</si>
  <si>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</si>
  <si>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</si>
  <si>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</si>
  <si>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</si>
  <si>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</si>
  <si>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</si>
  <si>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</si>
  <si>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</si>
  <si>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</si>
  <si>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</si>
  <si>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</si>
  <si>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</si>
  <si>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</si>
  <si>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</si>
  <si>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</si>
  <si>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</si>
  <si>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</si>
  <si>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</si>
  <si>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</si>
  <si>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</si>
  <si>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</si>
  <si>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</si>
  <si>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</si>
  <si>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</si>
  <si>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</si>
  <si>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</si>
  <si>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</si>
  <si>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</si>
  <si>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</si>
  <si>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</si>
  <si>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</si>
  <si>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</si>
  <si>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</si>
  <si>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</si>
  <si>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</si>
  <si>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</si>
  <si>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</si>
  <si>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</si>
  <si>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</si>
  <si>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</si>
  <si>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</si>
  <si>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</si>
  <si>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</si>
  <si>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</si>
  <si>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</si>
  <si>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</si>
  <si>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</si>
  <si>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</si>
  <si>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</si>
  <si>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</si>
  <si>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</si>
  <si>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</si>
  <si>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</si>
  <si>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</si>
  <si>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</si>
  <si>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</si>
  <si>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</si>
  <si>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</si>
  <si>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</si>
  <si>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</si>
  <si>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</si>
  <si>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</si>
  <si>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</si>
  <si>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</si>
  <si>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</si>
  <si>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</si>
  <si>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</si>
  <si>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</si>
  <si>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</si>
  <si>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</si>
  <si>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</si>
  <si>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</si>
  <si>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</si>
  <si>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</si>
  <si>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</si>
  <si>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</si>
  <si>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</si>
  <si>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</si>
  <si>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</si>
  <si>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</si>
  <si>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</si>
  <si>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</si>
  <si>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</si>
  <si>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</si>
  <si>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</si>
  <si>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</si>
  <si>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</si>
  <si>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</si>
  <si>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</si>
  <si>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</si>
  <si>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</si>
  <si>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</si>
  <si>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</si>
  <si>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</si>
  <si>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</si>
  <si>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</si>
  <si>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</si>
  <si>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</si>
  <si>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</si>
  <si>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</si>
  <si>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</si>
  <si>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</si>
  <si>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</si>
  <si>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</si>
  <si>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</si>
  <si>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</si>
  <si>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</si>
  <si>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</si>
  <si>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</si>
  <si>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</si>
  <si>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</si>
  <si>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</si>
  <si>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</si>
  <si>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</si>
  <si>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</si>
  <si>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</si>
  <si>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</si>
  <si>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</si>
  <si>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</si>
  <si>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</si>
  <si>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</si>
  <si>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</si>
  <si>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</si>
  <si>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</si>
  <si>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</si>
  <si>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</si>
  <si>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</si>
  <si>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</si>
  <si>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</si>
  <si>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</si>
  <si>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</si>
  <si>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</si>
  <si>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</si>
  <si>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</si>
  <si>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</si>
  <si>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</si>
  <si>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</si>
  <si>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</si>
  <si>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</si>
  <si>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</si>
  <si>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</si>
  <si>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</si>
  <si>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</si>
  <si>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</si>
  <si>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</si>
  <si>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</si>
  <si>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</si>
  <si>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</si>
  <si>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</si>
  <si>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</si>
  <si>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</si>
  <si>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</si>
  <si>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</si>
  <si>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</si>
  <si>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</si>
  <si>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</si>
  <si>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</si>
  <si>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</si>
  <si>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</si>
  <si>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</si>
  <si>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</si>
  <si>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</si>
  <si>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</si>
  <si>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</si>
  <si>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</si>
  <si>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</si>
  <si>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</si>
  <si>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</si>
  <si>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</si>
  <si>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</si>
  <si>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</si>
  <si>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</si>
  <si>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</si>
  <si>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</si>
  <si>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</si>
  <si>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</si>
  <si>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</si>
  <si>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</si>
  <si>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</si>
  <si>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</si>
  <si>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</si>
  <si>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</si>
  <si>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</si>
  <si>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</si>
  <si>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</si>
  <si>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</si>
  <si>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</si>
  <si>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</si>
  <si>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</si>
  <si>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</si>
  <si>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</si>
  <si>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</si>
  <si>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</si>
  <si>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</si>
  <si>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</si>
  <si>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</si>
  <si>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</si>
  <si>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</si>
  <si>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</si>
  <si>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</si>
  <si>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</si>
  <si>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</si>
  <si>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</si>
  <si>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</si>
  <si>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</si>
  <si>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</si>
  <si>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</si>
  <si>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</si>
  <si>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</si>
  <si>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</si>
  <si>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</si>
  <si>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</si>
  <si>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</si>
  <si>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</si>
  <si>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</si>
  <si>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</si>
  <si>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</si>
  <si>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</si>
  <si>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</si>
  <si>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</si>
  <si>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</si>
  <si>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</si>
  <si>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</si>
  <si>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</si>
  <si>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</si>
  <si>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</si>
  <si>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</si>
  <si>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</si>
  <si>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</si>
  <si>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</si>
  <si>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</si>
  <si>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</si>
  <si>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</si>
  <si>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</si>
  <si>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</si>
  <si>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</si>
  <si>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</si>
  <si>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</si>
  <si>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</si>
  <si>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</si>
  <si>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</si>
  <si>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</si>
  <si>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</si>
  <si>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</si>
  <si>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</si>
  <si>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</si>
  <si>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</si>
  <si>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</si>
  <si>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</si>
  <si>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</si>
  <si>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</si>
  <si>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</si>
  <si>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</si>
  <si>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</si>
  <si>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</si>
  <si>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</si>
  <si>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</si>
  <si>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</si>
  <si>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</si>
  <si>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</si>
  <si>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</si>
  <si>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</si>
  <si>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</si>
  <si>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</si>
  <si>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</si>
  <si>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</si>
  <si>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</si>
  <si>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</si>
  <si>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</si>
  <si>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</si>
  <si>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</si>
  <si>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</si>
  <si>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</si>
  <si>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</si>
  <si>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</si>
  <si>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</si>
  <si>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</si>
  <si>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</si>
  <si>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</si>
  <si>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</si>
  <si>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</si>
  <si>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</si>
  <si>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</si>
  <si>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</si>
  <si>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</si>
  <si>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</si>
  <si>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</si>
  <si>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</si>
  <si>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</si>
  <si>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</si>
  <si>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</si>
  <si>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</si>
  <si>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</si>
  <si>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</si>
  <si>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</si>
  <si>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</si>
  <si>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</si>
  <si>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</si>
  <si>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</si>
  <si>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</si>
  <si>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</si>
  <si>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</si>
  <si>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</si>
  <si>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</si>
  <si>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</si>
  <si>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</si>
  <si>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</si>
  <si>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PCM-20251121-00000449</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</si>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</sst>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7"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319.53737268518307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45982.485798611109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45982.485798611109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45982.485798611109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45982.485798611109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45982.485798611109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45982.485798611109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45982.485798611109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45982.485798611109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45982.485798611109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45982.485798611109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45982.485798611109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45982.485798611109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45982.485798611109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45982.485798611109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45982.485798611109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45982.485798611109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45982.485798611109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45982.485798611109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45982.485798611109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45982.485798611109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45982.485798611109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45982.485798611109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45982.485798611109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45982.485798611109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45982.485798611109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45982.485798611109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45982.485798611109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45982.485798611109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45982.485798611109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45982.485798611109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45982.485798611109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45982.485798611109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45982.485798611109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45982.485798611109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45982.485798611109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45982.485798611109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45982.485798611109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45982.485798611109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45982.485798611109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45982.485798611109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45982.485798611109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45982.485798611109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45982.485798611109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45982.485798611109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45982.485798611109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45982.485798611109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45982.485798611109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45982.485798611109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45982.485798611109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0C52910-1613-4972-9E1F-ED323857611F}"/>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157.48596099537099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45982.485798958332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45982.485798958332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45982.485798958332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45982.485798958332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45982.485798958332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45982.485798958332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45982.485798958332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45982.485798958332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45982.485798958332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45982.485798958332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45982.485798958332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45982.485798958332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45982.485798958332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45982.485798958332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45982.485798958332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45982.485798958332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45982.485798958332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45982.485798958332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45982.485798958332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45982.485798958332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45982.485798958332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45982.485798958332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45982.485798958332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45982.485798958332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45982.485798958332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45982.485798958332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45982.485798958332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45982.485798958332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45982.485798958332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45982.485798958332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45982.485798958332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45982.485798958332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45982.485798958332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45982.485798958332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45982.485798958332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45982.485798958332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45982.485798958332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45982.485798958332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45982.485798958332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45982.485798958332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45982.485798958332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45982.485798958332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45982.485798958332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45982.485798958332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45982.485798958332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45982.485798958332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45982.485798958332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45982.485798958332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45982.485798958332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45982.485798958332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45982.485798958332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45982.485798958332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45982.485798958332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45982.485798958332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45982.485798958332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45982.485798958332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45982.485798958332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45982.485798958332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45982.485798958332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45982.485798958332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45982.485798958332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45982.485798958332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45982.485798958332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45982.485798958332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45982.485798958332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45982.485798958332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45982.485798958332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45982.485798958332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45982.485798958332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45982.485798958332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45982.485798958332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45982.485798958332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45982.485798958332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45982.485798958332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45982.485798958332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45982.485798958332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45982.485798958332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45982.485798958332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45982.485798958332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45982.485798958332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45982.485798958332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45982.485798958332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45982.485798958332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45982.485798958332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45982.485798958332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45982.485798958332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45982.485798958332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45982.485798958332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45982.485798958332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45982.485798958332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45982.485798958332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45982.485798958332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45982.485798958332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45982.485798958332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45982.485798958332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45982.485798958332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45982.485798958332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45982.485798958332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45982.485798958332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45982.485798958332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45982.485798958332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45982.485798958332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45982.485798958332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45982.485798958332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45982.485798958332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45982.485798958332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45982.485798958332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45982.485798958332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45982.485798958332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45982.485798958332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45982.485798958332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45982.485798958332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45982.485798958332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45982.485798958332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45982.485798958332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45982.485798958332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45982.485798958332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45982.485798958332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45982.485798958332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45982.485798958332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45982.485798958332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45982.485798958332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45982.485798958332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45982.485798958332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45982.485798958332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45982.485798958332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45982.485798958332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45982.485798958332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45982.485798958332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45982.485798958332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45982.485798958332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45982.485798958332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45982.485798958332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45982.485798958332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45982.485798958332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45982.485798958332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45982.485798958332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45982.485798958332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45982.485798958332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45982.485798958332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45982.485798958332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45982.485798958332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45982.485798958332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45982.485798958332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45982.485798958332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45982.485798958332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45982.485798958332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45982.485798958332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45982.485798958332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45982.485798958332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45982.485798958332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45982.485798958332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45982.485798958332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45982.485798958332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45982.485798958332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45982.485798958332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45982.485798958332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45982.485798958332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45982.485798958332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45982.485798958332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45982.485798958332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45982.485798958332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45982.485798958332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45982.485798958332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45982.485798958332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45982.485798958332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45982.485798958332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45982.485798958332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45982.485798958332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45982.485798958332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45982.485798958332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45982.485798958332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45982.485798958332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45982.485798958332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45982.485798958332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45982.485798958332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45982.485798958332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45982.485798958332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45982.485798958332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45982.485798958332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45982.485798958332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45982.485798958332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45982.485798958332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45982.485798958332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45982.485798958332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45982.485798958332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45982.485798958332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45982.485798958332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45982.485798958332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45982.485798958332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45982.485798958332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45982.485798958332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45982.485798958332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45982.485798958332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45982.485798958332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45982.485798958332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45982.485798958332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45982.485798958332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45982.485798958332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45982.485798958332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45982.485798958332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45982.485798958332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45982.485798958332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45982.485798958332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45982.485798958332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45982.485798958332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45982.485798958332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45982.485798958332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45982.485798958332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45982.485798958332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45982.485798958332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45982.485798958332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45982.485798958332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45982.485798958332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45982.485798958332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45982.485798958332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45982.485798958332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45982.485798958332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45982.485798958332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45982.485798958332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45982.485798958332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45982.485798958332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45982.485798958332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45982.485798958332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45982.485798958332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45982.485798958332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45982.485798958332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45982.485798958332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45982.485798958332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45982.485798958332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45982.485798958332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45982.485798958332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45982.485798958332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45982.485798958332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45982.485798958332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45982.485798958332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45982.485798958332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45982.485798958332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45982.485798958332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45982.485798958332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45982.485798958332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45982.485798958332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45982.485798958332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45982.485798958332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45982.485798958332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45982.485798958332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45982.485798958332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45982.485798958332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45982.485798958332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45982.485798958332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45982.485798958332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45982.485798958332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45982.485798958332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45982.485798958332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45982.485798958332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45982.485798958332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45982.485798958332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45982.485798958332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45982.485798958332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45982.485798958332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45982.485798958332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45982.485798958332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45982.485798958332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45982.485798958332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45982.485798958332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45982.485798958332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45982.485798958332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45982.485798958332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45982.485798958332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45982.485798958332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45982.485798958332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45982.485798958332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45982.485798958332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45982.485798958332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45982.485798958332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45982.485798958332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45982.485798958332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45982.485798958332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45982.485798958332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45982.485798958332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45982.485798958332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45982.485798958332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45982.485798958332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45982.485798958332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45982.485798958332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45982.485798958332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45982.485798958332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45982.485798958332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45982.485798958332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45982.485798958332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45982.485798958332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45982.485798958332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45982.485798958332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45982.485798958332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45982.485798958332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45982.485798958332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45982.485798958332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45982.485798958332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45982.485798958332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45982.485798958332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45982.485798958332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45982.485798958332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45982.485798958332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45982.485798958332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45982.485798958332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45982.485798958332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45982.485798958332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45982.485798958332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45982.485798958332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45982.485798958332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45982.485798958332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45982.485798958332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45982.485798958332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45982.485798958332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45982.485798958332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45982.485798958332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45982.485798958332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45982.485798958332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45982.485798958332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45982.485798958332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45982.485798958332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45982.485798958332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45982.485798958332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45982.485798958332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45982.485798958332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45982.485798958332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45982.485798958332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45982.485798958332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45982.485798958332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45982.485798958332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45982.485798958332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45982.485798958332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45982.485798958332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45982.485798958332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45982.485798958332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45982.485798958332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45982.485798958332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45982.485798958332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45982.485798958332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45982.485798958332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45982.485798958332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45982.485798958332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45982.485798958332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45982.485798958332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45982.485798958332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45982.485798958332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45982.485798958332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45982.485798958332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45982.485798958332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45982.485798958332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45982.485798958332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45982.485798958332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45982.485798958332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45982.485798958332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45982.485798958332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45982.485798958332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45982.485798958332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45982.485798958332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45982.485798958332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45982.485798958332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45982.485798958332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45982.485798958332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45982.485798958332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45982.485798958332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45982.485798958332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45982.485798958332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45982.485798958332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45982.485798958332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45982.485798958332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45982.485798958332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45982.485798958332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45982.485798958332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45982.485798958332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45982.485798958332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45982.485798958332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45982.485798958332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45982.485798958332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45982.485798958332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45982.485798958332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45982.485798958332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45982.485798958332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45982.485798958332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45982.485798958332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45982.485798958332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45982.485798958332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45982.485798958332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45982.485798958332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45982.485798958332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45982.485798958332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45982.485798958332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45982.485798958332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45982.485798958332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45982.485798958332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45982.485798958332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45982.485798958332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45982.485798958332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45982.485798958332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45982.485798958332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45982.485798958332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45982.485798958332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45982.485798958332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45982.485798958332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45982.485798958332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45982.485798958332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45982.485798958332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45982.485798958332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45982.485798958332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45982.485798958332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45982.485798958332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45982.485798958332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45982.485798958332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45982.485798958332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45982.485798958332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45982.485798958332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45982.485798958332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45982.485798958332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45982.485798958332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45982.485798958332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45982.485798958332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45982.485798958332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45982.485798958332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45982.485798958332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45982.485798958332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45982.485798958332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45982.485798958332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45982.485798958332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45982.485798958332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45982.485798958332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45982.485798958332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45982.485798958332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45982.485798958332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45982.485798958332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45982.485798958332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45982.485798958332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45982.485798958332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45982.485798958332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45982.485798958332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45982.485798958332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45982.485798958332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45982.485798958332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45982.485798958332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45982.485798958332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45982.485798958332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45982.485798958332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45982.485798958332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45982.485798958332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45982.485798958332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45982.485798958332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45982.485798958332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45982.485798958332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45982.485798958332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45982.485798958332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45982.485798958332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45982.485798958332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45982.485798958332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45982.485798958332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45982.485798958332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45982.485798958332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45982.485798958332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45982.485798958332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45982.485798958332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45982.485798958332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45982.485798958332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45982.485798958332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45982.485798958332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45982.485798958332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45982.485798958332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45982.485798958332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45982.485798958332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45982.485798958332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45982.485798958332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45982.485798958332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45982.485798958332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45982.485798958332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45982.485798958332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45982.485798958332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45982.485798958332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45982.485798958332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45982.485798958332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45982.485798958332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45982.485798958332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45982.485798958332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45982.485798958332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45982.485798958332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45982.485798958332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45982.485798958332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45982.485798958332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45982.485798958332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45982.485798958332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45982.485798958332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45982.485798958332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45982.485798958332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45982.485798958332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45982.485798958332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45982.485798958332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45982.485798958332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45982.485798958332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45982.485798958332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45982.485798958332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45982.485798958332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45982.485798958332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45982.485798958332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45982.485798958332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45982.485798958332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45982.485798958332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45982.485798958332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45982.485798958332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45982.485798958332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45982.485798958332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45982.485798958332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45982.485798958332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45982.485798958332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45982.485798958332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45982.485798958332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45982.485798958332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45982.485798958332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45982.485798958332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45982.485798958332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45982.485798958332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45982.485798958332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45982.485798958332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45982.485798958332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45982.485798958332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45982.485798958332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45982.485798958332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45982.485798958332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45982.485798958332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45982.485798958332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45982.485798958332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45982.485798958332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45982.485798958332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45982.485798958332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45982.485798958332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45982.485798958332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45982.485798958332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45982.485798958332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45982.485798958332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45982.485798958332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45982.485798958332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45982.485798958332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45982.485798958332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45982.485798958332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45982.485798958332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45982.485798958332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45982.485798958332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45982.485798958332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45982.485798958332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45982.485798958332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45982.485798958332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45982.485798958332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45982.485798958332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45982.485798958332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45982.485798958332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45982.485798958332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45982.485798958332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45982.485798958332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45982.485798958332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45982.485798958332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45982.485798958332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45982.485798958332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45982.485798958332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45982.485798958332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45982.485798958332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45982.485798958332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45982.485798958332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45982.485798958332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45982.485798958332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45982.485798958332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45982.485798958332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45982.485798958332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45982.485798958332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45982.485798958332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45982.485798958332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45982.485798958332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45982.485798958332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45982.485798958332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45982.485798958332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45982.485798958332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45982.485798958332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45982.485798958332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45982.485798958332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45982.485798958332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45982.485798958332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45982.485798958332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45982.485798958332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45982.485798958332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45982.485798958332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45982.485798958332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45982.485798958332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45982.485798958332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45982.485798958332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45982.485798958332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45982.485798958332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45982.485798958332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45982.485798958332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45982.485798958332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45982.485798958332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45982.485798958332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45982.485798958332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45982.485798958332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45982.485798958332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45982.485798958332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45982.485798958332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45982.485798958332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45982.485798958332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45982.485798958332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45982.485798958332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45982.485798958332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45982.485798958332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45982.485798958332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45982.485798958332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45982.485798958332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45982.485798958332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45982.485798958332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45982.485798958332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45982.485798958332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45982.485798958332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45982.485798958332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45982.485798958332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45982.485798958332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45982.485798958332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45982.485798958332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45982.485798958332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45982.485798958332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45982.485798958332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45982.485798958332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45982.485798958332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45982.485798958332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45982.485798958332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45982.485798958332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45982.485798958332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45982.485798958332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45982.485798958332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45982.485798958332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45982.485798958332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45982.485798958332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45982.485798958332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45982.485798958332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45982.485798958332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45982.485798958332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45982.485798958332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45982.485798958332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45982.485798958332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45982.485798958332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45982.485798958332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45982.485798958332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45982.485798958332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45982.485798958332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45982.485798958332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45982.485798958332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45982.485798958332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45982.485798958332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45982.485798958332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45982.485798958332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45982.485798958332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45982.485798958332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45982.485798958332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45982.485798958332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45982.485798958332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45982.485798958332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45982.485798958332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45982.485798958332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45982.485798958332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45982.485798958332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45982.485798958332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45982.485798958332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45982.485798958332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45982.485798958332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45982.485798958332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45982.485798958332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45982.485798958332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45982.485798958332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45982.485798958332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45982.485798958332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45982.485798958332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45982.485798958332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45982.485798958332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45982.485798958332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45982.485798958332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45982.485798958332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45982.485798958332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45982.485798958332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45982.485798958332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45982.485798958332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45982.485798958332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45982.485798958332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45982.485798958332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45982.485798958332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45982.485798958332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45982.485798958332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45982.485798958332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45982.485798958332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45982.485798958332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45982.485798958332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45982.485798958332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45982.485798958332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45982.485798958332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45982.485798958332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45982.485798958332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45982.485798958332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45982.485798958332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45982.485798958332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45982.485798958332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45982.485798958332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45982.485798958332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45982.485798958332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45982.485798958332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45982.485798958332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45982.485798958332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45982.485798958332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45982.485798958332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45982.485798958332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45982.485798958332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45982.485798958332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45982.485798958332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45982.485798958332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45982.485798958332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45982.485798958332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45982.485798958332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45982.485798958332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45982.485798958332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45982.485798958332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45982.485798958332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45982.485798958332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45982.485798958332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45982.485798958332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45982.485798958332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45982.485798958332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45982.485798958332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45982.485798958332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45982.485798958332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45982.485798958332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45982.485798958332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45982.485798958332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45982.485798958332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45982.485798958332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45982.485798958332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45982.485798958332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45982.485798958332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45982.485798958332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45982.485798958332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45982.485798958332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45982.485798958332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45982.485798958332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45982.485798958332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45982.485798958332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45982.485798958332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45982.485798958332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45982.485798958332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45982.485798958332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45982.485798958332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45982.485798958332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45982.485798958332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45982.485798958332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45982.485798958332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45982.485798958332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45982.485798958332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45982.485798958332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45982.485798958332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45982.485798958332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45982.485798958332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45982.485798958332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45982.485798958332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45982.485798958332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45982.485798958332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45982.485798958332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45982.485798958332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45982.485798958332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45982.485798958332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45982.485798958332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45982.485798958332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45982.485798958332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45982.485798958332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45982.485798958332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45982.485798958332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45982.485798958332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45982.485798958332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45982.485798958332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45982.485798958332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45982.485798958332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45982.485798958332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45982.485798958332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45982.485798958332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45982.485798958332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45982.485798958332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45982.485798958332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45982.485798958332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45982.485798958332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45982.485798958332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45982.485798958332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45982.485798958332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45982.485798958332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45982.485798958332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45982.485798958332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45982.485798958332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45982.485798958332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45982.485798958332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45982.485798958332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45982.485798958332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45982.485798958332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45982.485798958332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45982.485798958332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45982.485798958332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45982.485798958332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45982.485798958332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45982.485798958332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45982.485798958332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45982.485798958332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45982.485798958332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45982.485798958332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45982.485798958332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45982.485798958332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45982.485798958332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45982.485798958332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45982.485798958332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45982.485798958332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45982.485798958332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45982.485798958332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45982.485798958332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45982.485798958332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45982.485798958332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45982.485798958332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45982.485798958332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45982.485798958332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45982.485798958332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45982.485798958332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45982.485798958332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45982.485798958332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45982.485798958332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45982.485798958332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45982.485798958332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45982.485798958332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45982.485798958332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45982.485798958332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45982.485798958332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45982.485798958332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45982.485798958332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45982.485798958332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45982.485798958332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45982.485798958332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45982.485798958332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45982.485798958332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45982.485798958332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45982.485798958332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45982.485798958332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45982.485798958332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45982.485798958332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45982.485798958332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45982.485798958332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45982.485798958332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45982.485798958332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45982.485798958332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45982.485798958332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45982.485798958332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45982.485798958332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45982.485798958332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45982.485798958332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45982.485798958332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45982.485798958332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45982.485798958332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45982.485798958332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45982.485798958332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45982.485798958332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45982.485798958332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45982.485798958332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45982.485798958332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45982.485798958332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45982.485798958332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45982.485798958332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45982.485798958332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45982.485798958332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45982.485798958332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45982.485798958332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45982.485798958332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45982.485798958332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45982.485798958332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45982.485798958332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45982.485798958332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45982.485798958332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45982.485798958332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45982.485798958332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45982.485798958332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45982.485798958332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45982.485798958332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45982.485798958332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45982.485798958332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45982.485798958332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45982.485798958332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45982.485798958332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45982.485798958332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45982.485798958332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45982.485798958332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45982.485798958332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45982.485798958332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45982.485798958332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45982.485798958332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45982.485798958332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45982.485798958332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45982.485798958332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45982.485798958332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45982.485798958332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45982.485798958332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45982.485798958332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45982.485798958332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45982.485798958332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45982.485798958332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45982.485798958332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45982.485798958332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45982.485798958332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45982.485798958332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45982.485798958332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45982.485798958332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45982.485798958332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45982.485798958332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45982.485798958332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45982.485798958332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45982.485798958332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45982.485798958332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45982.485798958332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45982.485798958332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45982.485798958332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45982.485798958332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45982.485798958332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45982.485798958332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45982.485798958332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45982.485798958332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45982.485798958332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45982.485798958332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45982.485798958332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45982.485798958332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45982.485798958332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45982.485798958332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45982.485798958332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45982.485798958332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45982.485798958332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45982.485798958332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45982.485798958332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45982.485798958332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45982.485798958332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45982.485798958332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45982.485798958332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45982.485798958332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45982.485798958332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45982.485798958332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45982.485798958332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45982.485798958332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45982.485798958332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45982.485798958332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45982.485798958332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45982.485798958332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45982.485798958332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45982.485798958332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45982.485798958332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45982.485798958332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45982.485798958332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45982.485798958332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45982.485798958332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45982.485798958332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45982.485798958332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45982.485798958332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45982.485798958332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45982.485798958332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45982.485798958332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45982.485798958332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45982.485798958332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45982.485798958332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45982.485798958332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45982.485798958332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45982.485798958332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45982.485798958332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45982.485798958332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45982.485798958332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45982.485798958332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45982.485798958332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45982.485798958332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45982.485798958332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45982.485798958332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45982.485798958332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45982.485798958332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45982.485798958332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45982.485798958332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45982.485798958332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45982.485798958332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45982.485798958332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45982.485798958332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45982.485798958332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45982.485798958332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45982.485798958332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45982.485798958332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45982.485798958332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45982.485798958332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45982.485798958332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45982.485798958332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45982.485798958332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45982.485798958332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45982.485798958332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45982.485798958332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45982.485798958332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45982.485798958332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45982.485798958332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45982.485798958332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45982.485798958332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45982.485798958332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45982.485798958332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45982.485798958332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45982.485798958332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45982.485798958332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45982.485798958332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45982.485798958332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45982.485798958332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45982.485798958332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45982.485798958332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45982.485798958332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45982.485798958332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45982.485798958332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45982.485798958332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45982.485798958332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45982.485798958332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45982.485798958332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45982.485798958332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45982.485798958332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45982.485798958332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45982.485798958332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45982.485798958332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45982.485798958332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45982.485798958332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45982.485798958332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45982.485798958332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45982.485798958332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45982.485798958332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45982.485798958332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45982.485798958332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45982.485798958332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45982.485798958332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45982.485798958332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45982.485798958332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45982.485798958332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45982.485798958332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45982.485798958332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45982.485798958332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45982.485798958332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45982.485798958332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45982.485798958332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45982.485798958332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45982.485798958332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45982.485798958332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45982.485798958332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45982.485798958332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45982.485798958332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45982.485798958332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45982.485798958332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45982.485798958332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45982.485798958332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45982.485798958332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45982.485798958332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45982.485798958332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45982.485798958332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45982.485798958332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45982.485798958332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45982.485798958332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45982.485798958332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45982.485798958332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45982.485798958332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45982.485798958332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45982.485798958332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45982.485798958332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45982.485798958332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45982.485798958332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45982.485798958332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45982.485798958332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45982.485798958332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45982.485798958332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45982.485798958332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45982.485798958332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45982.485798958332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45982.485798958332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45982.485798958332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45982.485798958332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45982.485798958332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45982.485798958332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45982.485798958332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45982.485798958332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45982.485798958332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45982.485798958332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45982.485798958332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45982.485798958332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45982.485798958332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45982.485798958332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45982.485798958332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45982.485798958332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45982.485798958332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45982.485798958332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45982.485798958332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45982.485798958332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45982.485798958332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45982.485798958332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45982.485798958332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45982.485798958332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45982.485798958332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45982.485798958332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45982.485798958332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45982.485798958332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45982.485798958332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45982.485798958332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45982.485798958332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45982.485798958332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45982.485798958332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45982.485798958332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45982.485798958332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45982.485798958332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45982.485798958332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45982.485798958332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45982.485798958332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45982.485798958332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45982.485798958332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45982.485798958332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45982.485798958332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45982.485798958332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45982.485798958332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45982.485798958332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45982.485798958332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45982.485798958332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45982.485798958332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45982.485798958332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45982.485798958332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45982.485798958332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45982.485798958332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45982.485798958332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45982.485798958332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45982.485798958332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45982.485798958332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45982.485798958332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45982.485798958332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45982.485798958332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279.00508136573626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9" ca="1" si="0">IFERROR(NOW()-F3,"")</f>
        <v>5.1088310181512497E-2</v>
      </c>
      <c r="H3" s="95">
        <v>45982.434710648151</v>
      </c>
      <c r="I3" s="113" t="s">
        <v>39110</v>
      </c>
      <c r="J3" s="113" t="s">
        <v>39110</v>
      </c>
      <c r="K3" s="97" t="s">
        <v>39111</v>
      </c>
      <c r="L3" s="91" t="s">
        <v>8145</v>
      </c>
    </row>
    <row r="4" spans="1:16" ht="15" customHeight="1">
      <c r="A4" s="113" t="s">
        <v>39112</v>
      </c>
      <c r="B4" s="113" t="str">
        <f>IFERROR(VLOOKUP(D4,DB!A:K,11,0),"")</f>
        <v>R4</v>
      </c>
      <c r="C4" s="93">
        <v>1</v>
      </c>
      <c r="D4" s="91" t="s">
        <v>35949</v>
      </c>
      <c r="E4" s="94" t="s">
        <v>39021</v>
      </c>
      <c r="F4" s="95">
        <v>45982.41028935185</v>
      </c>
      <c r="G4" s="96">
        <f t="shared" ca="1" si="0"/>
        <v>7.5509606482228264E-2</v>
      </c>
      <c r="H4" s="95">
        <v>45982.404652777775</v>
      </c>
      <c r="I4" s="113" t="str">
        <f>IFERROR(VLOOKUP(D4,DB!A:F,6,0),"")</f>
        <v>Generator-SG</v>
      </c>
      <c r="J4" s="113" t="str">
        <f>IFERROR(VLOOKUP(D4,DB!A:G,7,0),"")</f>
        <v>Vandalized</v>
      </c>
      <c r="K4" s="150" t="s">
        <v>39113</v>
      </c>
      <c r="L4" s="91" t="str">
        <f>IFERROR(VLOOKUP(D4,DB!A:I,9,0),"")</f>
        <v>Latis</v>
      </c>
    </row>
    <row r="5" spans="1:16" ht="15" customHeight="1">
      <c r="A5" s="113"/>
      <c r="B5" s="113" t="str">
        <f>IFERROR(VLOOKUP(D5,DB!A:K,11,0),"")</f>
        <v/>
      </c>
      <c r="C5" s="93"/>
      <c r="D5" s="91"/>
      <c r="E5" s="94"/>
      <c r="F5" s="95"/>
      <c r="G5" s="96">
        <f t="shared" ca="1" si="0"/>
        <v>45982.485798958332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45982.485798958332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45982.485798958332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45982.485798958332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45982.485798958332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45982.485798958332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45982.485798958332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45982.485798958332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45982.485798958332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45982.485798958332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45982.485798958332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45982.485798958332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45982.485798958332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45982.485798958332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45982.485798958332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45982.485798958332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45982.485798958332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45982.485798958332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45982.485798958332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45982.485798958332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45982.485798958332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45982.485798958332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45982.485798958332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45982.485798958332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45982.485798958332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45982.485798958332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45982.485798958332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45982.485798958332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45982.485798958332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45982.485798958332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45982.485798958332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45982.485798958332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45982.485798958332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45982.485798958332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45982.485798958332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45982.485798958332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45982.485798958332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45982.485798958332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45982.485798958332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45982.485798958332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45982.485798958332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45982.485798958332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45982.485798958332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45982.485798958332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45982.485798958332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45982.485798958332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45982.485798958332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45982.485798958332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45982.485798958332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45982.485798958332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45982.485798958332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45982.485798958332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45982.485798958332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45982.485798958332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45982.485798958332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45982.485798958332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45982.485798958332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45982.485798958332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45982.485798958332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45982.485798958332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45982.485798958332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45982.485798958332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45982.485798958332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45982.485798958332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45982.485798958332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45982.485798958332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45982.485798958332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45982.485798958332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45982.485798958332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45982.485798958332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45982.485798958332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45982.485798958332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45982.485798958332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45982.485798958332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45982.485798958332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45982.485798958332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45982.485798958332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45982.485798958332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45982.485798958332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45982.485798958332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45982.485798958332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45982.485798958332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45982.485798958332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45982.485798958332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45982.485798958332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45982.485798958332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45982.485798958332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45982.485798958332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45982.485798958332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45982.485798958332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45982.485798958332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45982.485798958332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45982.485798958332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45982.485798958332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45982.485798958332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45982.485798958332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45982.485798958332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45982.485798958332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45982.485798958332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45982.485798958332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45982.485798958332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45982.485798958332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45982.485798958332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45982.485798958332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45982.485798958332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45982.485798958332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45982.485798958332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45982.485798958332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45982.485798958332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45982.485798958332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45982.485798958332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45982.485798958332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45982.485798958332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45982.485798958332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45982.485798958332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45982.485798958332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45982.485798958332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45982.485798958332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45982.485798958332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45982.485798958332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45982.485798958332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45982.485798958332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45982.485798958332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45982.485798958332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45982.485798958332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45982.485798958332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45982.485798958332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45982.485798958332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45982.485798958332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45982.485798958332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45982.485798958332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45982.485798958332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45982.485798958332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45982.485798958332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45982.485798958332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45982.485798958332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45982.485798958332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45982.485798958332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45982.485798958332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45982.485798958332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45982.485798958332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45982.485798958332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45982.485798958332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45982.485798958332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45982.485798958332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45982.485798958332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45982.485798958332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45982.485798958332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45982.485798958332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45982.485798958332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45982.485798958332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45982.485798958332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45982.485798958332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45982.485798958332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45982.485798958332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45982.485798958332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45982.485798958332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45982.485798958332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45982.485798958332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45982.485798958332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45982.485798958332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45982.485798958332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45982.485798958332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45982.485798958332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45982.485798958332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45982.485798958332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45982.485798958332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45982.485798958332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45982.485798958332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45982.485798958332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45982.485798958332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45982.485798958332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45982.485798958332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45982.485798958332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45982.485798958332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45982.485798958332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45982.485798958332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45982.485798958332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45982.485798958332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45982.485798958332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45982.485798958332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45982.485798958332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45982.485798958332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45982.485798958332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45982.485798958332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45982.485798958332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45982.485798958332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45982.485798958332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45982.485798958332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45982.485798958332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45982.485798958332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45982.485798958332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45982.485798958332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45982.485798958332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45982.485798958332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45982.485798958332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45982.485798958332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45982.485798958332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45982.485798958332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45982.485798958332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45982.485798958332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45982.485798958332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45982.485798958332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45982.485798958332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45982.485798958332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45982.485798958332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45982.485798958332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45982.485798958332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45982.485798958332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45982.485798958332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45982.485798958332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45982.485798958332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45982.485798958332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45982.485798958332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45982.485798958332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45982.485798958332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45982.485798958332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45982.485798958332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45982.485798958332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45982.485798958332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45982.485798958332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45982.485798958332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45982.485798958332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45982.485798958332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45982.485798958332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45982.485798958332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45982.485798958332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45982.485798958332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45982.485798958332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45982.485798958332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45982.485798958332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45982.485798958332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45982.485798958332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45982.485798958332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45982.485798958332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45982.485798958332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45982.485798958332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45982.485798958332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45982.485798958332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45982.485798958332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45982.485798958332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45982.485798958332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45982.485798958332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45982.485798958332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45982.485798958332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45982.485798958332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45982.485798958332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45982.485798958332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45982.485798958332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45982.485798958332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45982.485798958332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45982.485798958332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45982.485798958332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45982.485798958332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45982.485798958332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45982.485798958332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45982.485798958332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45982.485798958332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45982.485798958332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45982.485798958332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45982.485798958332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45982.485798958332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45982.485798958332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45982.485798958332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45982.485798958332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45982.485798958332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45982.485798958332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45982.485798958332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45982.485798958332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45982.485798958332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45982.485798958332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45982.485798958332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45982.485798958332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45982.485798958332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45982.485798958332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45982.485798958332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45982.485798958332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45982.485798958332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45982.485798958332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45982.485798958332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45982.485798958332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45982.485798958332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45982.485798958332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45982.485798958332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45982.485798958332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45982.485798958332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45982.485798958332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45982.485798958332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45982.485798958332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45982.485798958332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45982.485798958332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45982.485798958332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45982.485798958332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45982.485798958332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45982.485798958332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45982.485798958332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45982.485798958332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45982.485798958332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45982.485798958332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45982.485798958332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45982.485798958332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45982.485798958332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45982.485798958332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45982.485798958332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45982.485798958332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45982.485798958332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45982.485798958332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45982.485798958332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45982.485798958332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45982.485798958332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45982.485798958332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45982.485798958332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45982.485798958332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45982.485798958332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45982.485798958332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45982.485798958332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45982.485798958332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45982.485798958332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45982.485798958332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45982.485798958332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45982.485798958332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45982.485798958332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45982.485798958332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45982.485798958332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45982.485798958332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45982.485798958332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45982.485798958332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45982.485798958332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45982.485798958332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45982.485798958332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45982.485798958332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45982.485798958332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45982.485798958332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45982.485798958332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45982.485798958332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45982.485798958332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45982.485798958332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45982.485798958332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45982.485798958332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45982.485798958332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45982.485798958332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45982.485798958332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45982.485798958332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45982.485798958332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45982.485798958332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45982.485798958332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45982.485798958332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45982.485798958332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45982.485798958332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45982.485798958332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45982.485798958332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45982.485798958332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45982.485798958332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45982.485798958332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45982.485798958332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45982.485798958332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45982.485798958332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45982.485798958332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45982.485798958332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45982.485798958332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45982.485798958332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45982.485798958332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45982.485798958332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45982.485798958332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45982.485798958332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45982.485798958332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45982.485798958332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45982.485798958332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45982.485798958332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45982.485798958332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45982.485798958332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45982.485798958332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45982.485798958332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45982.485798958332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45982.485798958332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45982.485798958332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45982.485798958332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45982.485798958332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45982.485798958332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45982.485798958332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45982.485798958332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45982.485798958332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45982.485798958332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45982.485798958332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45982.485798958332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45982.485798958332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45982.485798958332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45982.485798958332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45982.485798958332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45982.485798958332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45982.485798958332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45982.485798958332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45982.485798958332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45982.485798958332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45982.485798958332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45982.485798958332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45982.485798958332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45982.485798958332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45982.485798958332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45982.485798958332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45982.485798958332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45982.485798958332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45982.485798958332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45982.485798958332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45982.485798958332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45982.485798958332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45982.485798958332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45982.485798958332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45982.485798958332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45982.485798958332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45982.485798958332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45982.485798958332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45982.485798958332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45982.485798958332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45982.485798958332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45982.485798958332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45982.485798958332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45982.485798958332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45982.485798958332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45982.485798958332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45982.485798958332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45982.485798958332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45982.485798958332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45982.485798958332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45982.485798958332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45982.485798958332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45982.485798958332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45982.485798958332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45982.485798958332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45982.485798958332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45982.485798958332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45982.485798958332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45982.485798958332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45982.485798958332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45982.485798958332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45982.485798958332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45982.485798958332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45982.485798958332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45982.485798958332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45982.485798958332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45982.485798958332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45982.485798958332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45982.485798958332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45982.485798958332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45982.485798958332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45982.485798958332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45982.485798958332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45982.485798958332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45982.485798958332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45982.485798958332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45982.485798958332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45982.485798958332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45982.485798958332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45982.485798958332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45982.485798958332</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abSelected="1" topLeftCell="C1" workbookViewId="0">
      <selection activeCell="A7" sqref="A7:X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90.653738773144141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56.296921643515816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33.824687847220048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4.9709953703713836</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1.1125003472188837</v>
      </c>
      <c r="H6" s="128">
        <v>45981.360798611109</v>
      </c>
      <c r="I6" s="109" t="str">
        <f>IFERROR(VLOOKUP(D6,DB!A:F,6,0),"")</f>
        <v>SCECO</v>
      </c>
      <c r="J6" s="109" t="str">
        <f>IFERROR(VLOOKUP(D6,DB!A:G,7,0),"")</f>
        <v>Dead</v>
      </c>
      <c r="K6" s="109" t="s">
        <v>39123</v>
      </c>
      <c r="L6" s="109" t="str">
        <f>IFERROR(VLOOKUP(D6,DB!A:I,9,0),"")</f>
        <v>Latis</v>
      </c>
    </row>
    <row r="7" spans="1:13" ht="15.75">
      <c r="A7" s="109"/>
      <c r="B7" s="109" t="str">
        <f>IFERROR(VLOOKUP(D7,DB!A:K,11,0),"")</f>
        <v/>
      </c>
      <c r="C7" s="109"/>
      <c r="D7" s="149"/>
      <c r="E7" s="109"/>
      <c r="F7" s="109"/>
      <c r="G7" s="111">
        <f ca="1">IFERROR(NOW()-F7,"")</f>
        <v>45982.485798958332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45982.485798958332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45982.485798958332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45982.485798958332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45982.485798958332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45982.485798958332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45982.485798958332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45982.485798958332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45982.485798958332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45982.485798958332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45982.485798958332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45982.485798958332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45982.485798958332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45982.485798958332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45982.485798958332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45982.485798958332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45982.485798958332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45982.485798958332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45982.485798958332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45982.485798958332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45982.485798958332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45982.485798958332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45982.485798958332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45982.485798958332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45982.485798958332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45982.485798958332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45982.485798958332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45982.485798958332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45982.485798958332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45982.485798958332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45982.485798958332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45982.485798958332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45982.485798958332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45982.485798958332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45982.485798958332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45982.485798958332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45982.485798958332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45982.485798958332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45982.485798958332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45982.485798958332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45982.485798958332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45982.485798958332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45982.485798958332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45982.485798958332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45982.485798958332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45982.485798958332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45982.485798958332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45982.485798958332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45982.485798958332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45982.485798958332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45982.485798958332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45982.485798958332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45982.485798958332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45982.485798958332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45982.485798958332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45982.485798958332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45982.485798958332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45982.485798958332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45982.485798958332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45982.485798958332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45982.485798958332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45982.485798958332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45982.485798958332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45982.485798958332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45982.485798958332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45982.485798958332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45982.485798958332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45982.485798958332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45982.485798958332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45982.485798958332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45982.485798958332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45982.485798958332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45982.485798958332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45982.485798958332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45982.485798958332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45982.485798958332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45982.485798958332</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45982.485798958332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45982.485798958332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45982.485798958332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45982.485798958332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45982.485798958332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45982.485798958332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45982.485798958332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45982.485798958332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45982.485798958332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45982.485798958332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45982.485798958332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45982.485798958332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45982.485798958332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45982.485798958332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45982.485798958332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45982.485798958332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45982.485798958332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45982.485798958332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45982.485798958332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45982.485798958332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45982.485798958332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45982.485798958332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45982.485798958332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45982.485798958332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45982.485798958332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45982.485798958332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45982.485798958332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45982.485798958332</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29090</v>
      </c>
      <c r="E2" s="109" t="s">
        <v>39021</v>
      </c>
      <c r="F2" s="121">
        <v>45982.349189814813</v>
      </c>
      <c r="G2" s="104">
        <f t="shared" ref="G2:G34" ca="1" si="0">IFERROR(NOW()-F2,"-")</f>
        <v>0.13660914351930842</v>
      </c>
      <c r="H2" s="121">
        <v>45982.349143518521</v>
      </c>
      <c r="I2" s="119" t="str">
        <f>IFERROR(VLOOKUP(D2,DB!A:F,6,0),"")</f>
        <v>Generator-DG</v>
      </c>
      <c r="J2" s="119" t="str">
        <f>IFERROR(VLOOKUP(D2,DB!A:G,7,0),"")</f>
        <v>Vandalized</v>
      </c>
      <c r="K2" s="122" t="s">
        <v>39125</v>
      </c>
      <c r="L2" s="123" t="str">
        <f>IFERROR(VLOOKUP(D2,DB!A:I,9,0),"")</f>
        <v>Latis</v>
      </c>
    </row>
    <row r="3" spans="1:16382" ht="31.5" customHeight="1">
      <c r="A3" s="118" t="s">
        <v>39126</v>
      </c>
      <c r="B3" s="119" t="str">
        <f>IFERROR(VLOOKUP(D3,DB!A:K,11,0),"")</f>
        <v>R6</v>
      </c>
      <c r="C3" s="120">
        <v>3</v>
      </c>
      <c r="D3" s="119" t="s">
        <v>36317</v>
      </c>
      <c r="E3" s="109" t="s">
        <v>39021</v>
      </c>
      <c r="F3" s="121">
        <v>45982.451550925929</v>
      </c>
      <c r="G3" s="104">
        <f t="shared" ca="1" si="0"/>
        <v>3.4248032403411344E-2</v>
      </c>
      <c r="H3" s="121">
        <v>45982.451550925929</v>
      </c>
      <c r="I3" s="119" t="str">
        <f>IFERROR(VLOOKUP(D3,DB!A:F,6,0),"")</f>
        <v>Generator-SG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45982.485798958332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45982.485798958332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45982.485798958332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45982.485798958332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45982.485798958332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45982.485798958332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45982.485798958332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45982.485798958332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45982.485798958332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45982.485798958332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45982.485798958332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45982.485798958332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45982.485798958332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45982.485798958332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45982.485798958332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45982.485798958332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45982.485798958332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45982.485798958332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45982.485798958332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45982.485798958332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45982.485798958332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45982.485798958332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45982.485798958332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45982.485798958332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45982.485798958332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45982.485798958332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45982.485798958332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45982.485798958332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45982.485798958332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45982.485798958332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45982.485798958332</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