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82" documentId="120_S{2AC9BD13-BADA-5192-A53E-5A8FF88502F6}" xr6:coauthVersionLast="47" xr6:coauthVersionMax="47" xr10:uidLastSave="{199E2C46-AF25-4709-9F84-19CADD478C2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<sst xmlns="http://schemas.openxmlformats.org/spreadsheetml/2006/main" count="180275" uniqueCount="39124">
  <si>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</si>
  <si>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</si>
  <si>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</si>
  <si>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</si>
  <si>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</si>
  <si>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</si>
  <si>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</si>
  <si>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</si>
  <si>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</si>
  <si>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</si>
  <si>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</si>
  <si>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</si>
  <si>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</si>
  <si>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</si>
  <si>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</si>
  <si>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</si>
  <si>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</si>
  <si>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</si>
  <si>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</si>
  <si>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</si>
  <si>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</si>
  <si>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</si>
  <si>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</si>
  <si>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</si>
  <si>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</si>
  <si>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</si>
  <si>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</si>
  <si>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</si>
  <si>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</si>
  <si>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</si>
  <si>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</si>
  <si>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</si>
  <si>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</si>
  <si>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</si>
  <si>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</si>
  <si>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</si>
  <si>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</si>
  <si>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</si>
  <si>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</si>
  <si>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</si>
  <si>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</si>
  <si>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</si>
  <si>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</si>
  <si>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</si>
  <si>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</si>
  <si>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</si>
  <si>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</si>
  <si>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</si>
  <si>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</si>
  <si>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</si>
  <si>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</si>
  <si>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</si>
  <si>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</si>
  <si>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</si>
  <si>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</si>
  <si>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</si>
  <si>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</si>
  <si>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</si>
  <si>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</si>
  <si>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</si>
  <si>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</si>
  <si>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</si>
  <si>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</si>
  <si>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</si>
  <si>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</si>
  <si>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</si>
  <si>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</si>
  <si>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</si>
  <si>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</si>
  <si>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</si>
  <si>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</si>
  <si>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</si>
  <si>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</si>
  <si>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</si>
  <si>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</si>
  <si>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</si>
  <si>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</si>
  <si>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</si>
  <si>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</si>
  <si>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</si>
  <si>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</si>
  <si>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</si>
  <si>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</si>
  <si>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</si>
  <si>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</si>
  <si>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</si>
  <si>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</si>
  <si>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</si>
  <si>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</si>
  <si>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</si>
  <si>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</si>
  <si>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</si>
  <si>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</si>
  <si>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</si>
  <si>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</si>
  <si>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</si>
  <si>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</si>
  <si>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</si>
  <si>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</si>
  <si>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</si>
  <si>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</si>
  <si>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</si>
  <si>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</si>
  <si>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</si>
  <si>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</si>
  <si>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</si>
  <si>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</si>
  <si>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</si>
  <si>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</si>
  <si>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</si>
  <si>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</si>
  <si>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</si>
  <si>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</si>
  <si>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</si>
  <si>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</si>
  <si>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</si>
  <si>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</si>
  <si>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</si>
  <si>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</si>
  <si>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</si>
  <si>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</si>
  <si>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</si>
  <si>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</si>
  <si>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</si>
  <si>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</si>
  <si>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</si>
  <si>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</si>
  <si>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</si>
  <si>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</si>
  <si>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</si>
  <si>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</si>
  <si>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</si>
  <si>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</si>
  <si>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</si>
  <si>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</si>
  <si>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</si>
  <si>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</si>
  <si>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</si>
  <si>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</si>
  <si>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</si>
  <si>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</si>
  <si>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</si>
  <si>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</si>
  <si>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</si>
  <si>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</si>
  <si>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</si>
  <si>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</si>
  <si>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</si>
  <si>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</si>
  <si>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</si>
  <si>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</si>
  <si>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</si>
  <si>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</si>
  <si>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</si>
  <si>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</si>
  <si>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</si>
  <si>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</si>
  <si>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</si>
  <si>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</si>
  <si>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</si>
  <si>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</si>
  <si>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</si>
  <si>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</si>
  <si>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</si>
  <si>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</si>
  <si>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</si>
  <si>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</si>
  <si>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</si>
  <si>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</si>
  <si>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</si>
  <si>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</si>
  <si>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</si>
  <si>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</si>
  <si>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</si>
  <si>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</si>
  <si>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</si>
  <si>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</si>
  <si>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</si>
  <si>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</si>
  <si>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</si>
  <si>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</si>
  <si>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</si>
  <si>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</si>
  <si>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</si>
  <si>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</si>
  <si>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</si>
  <si>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</si>
  <si>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</si>
  <si>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</si>
  <si>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</si>
  <si>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</si>
  <si>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</si>
  <si>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</si>
  <si>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</si>
  <si>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</si>
  <si>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</si>
  <si>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</si>
  <si>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</si>
  <si>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</si>
  <si>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</si>
  <si>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</si>
  <si>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</si>
  <si>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</si>
  <si>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</si>
  <si>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</si>
  <si>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</si>
  <si>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</si>
  <si>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</si>
  <si>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</si>
  <si>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</si>
  <si>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</si>
  <si>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</si>
  <si>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</si>
  <si>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</si>
  <si>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</si>
  <si>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</si>
  <si>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</si>
  <si>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</si>
  <si>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</si>
  <si>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</si>
  <si>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</si>
  <si>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</si>
  <si>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</si>
  <si>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</si>
  <si>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</si>
  <si>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</si>
  <si>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</si>
  <si>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</si>
  <si>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</si>
  <si>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</si>
  <si>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</si>
  <si>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</si>
  <si>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</si>
  <si>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</si>
  <si>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</si>
  <si>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</si>
  <si>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</si>
  <si>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</si>
  <si>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</si>
  <si>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</si>
  <si>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</si>
  <si>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</si>
  <si>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</si>
  <si>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</si>
  <si>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</si>
  <si>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</si>
  <si>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</si>
  <si>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</si>
  <si>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</si>
  <si>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</si>
  <si>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</si>
  <si>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</si>
  <si>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</si>
  <si>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</si>
  <si>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</si>
  <si>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</si>
  <si>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</si>
  <si>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</si>
  <si>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</si>
  <si>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</si>
  <si>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</si>
  <si>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</si>
  <si>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</si>
  <si>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</si>
  <si>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</si>
  <si>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</si>
  <si>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</si>
  <si>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</si>
  <si>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</si>
  <si>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</si>
  <si>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</si>
  <si>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</si>
  <si>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</si>
  <si>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</si>
  <si>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</si>
  <si>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</si>
  <si>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</si>
  <si>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</si>
  <si>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</si>
  <si>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</si>
  <si>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</si>
  <si>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</si>
  <si>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</si>
  <si>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</si>
  <si>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</si>
  <si>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</si>
  <si>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</si>
  <si>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</si>
  <si>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</si>
  <si>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</si>
  <si>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</si>
  <si>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</si>
  <si>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</si>
  <si>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</si>
  <si>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</si>
  <si>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</si>
  <si>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</si>
  <si>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</si>
  <si>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</si>
  <si>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</si>
  <si>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</si>
  <si>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</si>
  <si>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</si>
  <si>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</si>
  <si>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</si>
  <si>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</si>
  <si>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</si>
  <si>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</si>
  <si>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</si>
  <si>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</si>
  <si>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</si>
  <si>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</si>
  <si>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</si>
  <si>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</si>
  <si>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</si>
  <si>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</si>
  <si>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</si>
  <si>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</si>
  <si>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</si>
  <si>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</si>
  <si>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</si>
  <si>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</si>
  <si>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</si>
  <si>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</si>
  <si>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</si>
  <si>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</si>
  <si>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</si>
  <si>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</si>
  <si>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</si>
  <si>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</si>
  <si>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</si>
  <si>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</si>
  <si>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</si>
  <si>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</si>
  <si>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</si>
  <si>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</si>
  <si>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</si>
  <si>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</si>
  <si>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</si>
  <si>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</si>
  <si>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</si>
  <si>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</si>
  <si>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</si>
  <si>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</si>
  <si>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</si>
  <si>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</si>
  <si>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</si>
  <si>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</si>
  <si>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</si>
  <si>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</si>
  <si>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</si>
  <si>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</si>
  <si>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</si>
  <si>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</si>
  <si>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</si>
  <si>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</si>
  <si>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</si>
  <si>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</si>
  <si>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</si>
  <si>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</si>
  <si>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</si>
  <si>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</si>
  <si>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</si>
  <si>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</si>
  <si>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</si>
  <si>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</si>
  <si>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</si>
  <si>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</si>
  <si>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</si>
  <si>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</si>
  <si>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</si>
  <si>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</si>
  <si>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</si>
  <si>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</si>
  <si>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</si>
  <si>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</si>
  <si>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</si>
  <si>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</si>
  <si>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</si>
  <si>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</si>
  <si>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</si>
  <si>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</si>
  <si>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</si>
  <si>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</si>
  <si>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</si>
  <si>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</si>
  <si>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</si>
  <si>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</si>
  <si>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</si>
  <si>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</si>
  <si>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</si>
  <si>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</si>
  <si>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</si>
  <si>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</si>
  <si>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</si>
  <si>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</si>
  <si>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</si>
  <si>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</si>
  <si>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</si>
  <si>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</si>
  <si>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</si>
  <si>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</si>
  <si>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</si>
  <si>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</si>
  <si>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</si>
  <si>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</si>
  <si>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</si>
  <si>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</si>
  <si>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</si>
  <si>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</si>
  <si>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</si>
  <si>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</si>
  <si>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</si>
  <si>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</si>
  <si>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</si>
  <si>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</si>
  <si>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</si>
  <si>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</si>
  <si>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</si>
  <si>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</si>
  <si>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</si>
  <si>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</si>
  <si>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</si>
  <si>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</si>
  <si>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</si>
  <si>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</si>
  <si>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</si>
  <si>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</si>
  <si>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</si>
  <si>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</si>
  <si>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</si>
  <si>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</si>
  <si>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</si>
  <si>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</si>
  <si>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</si>
  <si>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</si>
  <si>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</si>
  <si>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</si>
  <si>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</si>
  <si>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</si>
  <si>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</si>
  <si>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</si>
  <si>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</si>
  <si>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</si>
  <si>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</si>
  <si>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</si>
  <si>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</si>
  <si>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</si>
  <si>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</si>
  <si>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</si>
  <si>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</si>
  <si>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</si>
  <si>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</si>
  <si>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</si>
  <si>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</si>
  <si>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</si>
  <si>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</si>
  <si>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</si>
  <si>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</si>
  <si>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</si>
  <si>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</si>
  <si>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</si>
  <si>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</si>
  <si>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</si>
  <si>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</si>
  <si>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</si>
  <si>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</si>
  <si>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</si>
  <si>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</si>
  <si>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</si>
  <si>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</si>
  <si>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</si>
  <si>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</si>
  <si>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</si>
  <si>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</si>
  <si>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</si>
  <si>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</si>
  <si>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</si>
  <si>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</si>
  <si>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</si>
  <si>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</si>
  <si>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</si>
  <si>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</si>
  <si>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</si>
  <si>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</si>
  <si>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</si>
  <si>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</si>
  <si>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</si>
  <si>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</si>
  <si>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</si>
  <si>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</si>
  <si>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</si>
  <si>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</si>
  <si>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</si>
  <si>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</si>
  <si>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</si>
  <si>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</si>
  <si>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</si>
  <si>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</si>
  <si>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</si>
  <si>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</si>
  <si>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</si>
  <si>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</si>
  <si>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</si>
  <si>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</si>
  <si>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</si>
  <si>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</si>
  <si>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</si>
  <si>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</si>
  <si>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</si>
  <si>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</si>
  <si>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</si>
  <si>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</si>
  <si>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</si>
  <si>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</si>
  <si>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</si>
  <si>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</si>
  <si>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</si>
  <si>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</si>
  <si>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</si>
  <si>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</si>
  <si>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</si>
  <si>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</si>
  <si>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</si>
  <si>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</si>
  <si>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</si>
  <si>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</si>
  <si>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</si>
  <si>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</si>
  <si>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</si>
  <si>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</si>
  <si>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</si>
  <si>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</si>
  <si>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</si>
  <si>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</si>
  <si>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</si>
  <si>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</si>
  <si>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</si>
  <si>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</si>
  <si>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</si>
  <si>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</si>
  <si>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</si>
  <si>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</si>
  <si>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</si>
  <si>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</si>
  <si>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</si>
  <si>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</si>
  <si>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</si>
  <si>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</si>
  <si>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</si>
  <si>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</si>
  <si>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</si>
  <si>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</si>
  <si>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</si>
  <si>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</si>
  <si>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</si>
  <si>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</si>
  <si>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</si>
  <si>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</si>
  <si>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</si>
  <si>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</si>
  <si>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</si>
  <si>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</si>
  <si>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</si>
  <si>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</si>
  <si>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</si>
  <si>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</si>
  <si>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</si>
  <si>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</si>
  <si>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</si>
  <si>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</si>
  <si>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</si>
  <si>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</si>
  <si>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</si>
  <si>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</si>
  <si>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</si>
  <si>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</si>
  <si>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</si>
  <si>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</si>
  <si>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</si>
  <si>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</si>
  <si>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</si>
  <si>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</si>
  <si>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</si>
  <si>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</si>
  <si>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</si>
  <si>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</si>
  <si>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</si>
  <si>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</si>
  <si>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</si>
  <si>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</si>
  <si>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</si>
  <si>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</si>
  <si>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</si>
  <si>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</si>
  <si>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</si>
  <si>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</si>
  <si>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</si>
  <si>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</si>
  <si>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</si>
  <si>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</si>
  <si>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</si>
  <si>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</si>
  <si>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</si>
  <si>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</si>
  <si>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</si>
  <si>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</si>
  <si>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</si>
  <si>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</si>
  <si>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</si>
  <si>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</si>
  <si>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</si>
  <si>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</si>
  <si>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</si>
  <si>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</si>
  <si>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</si>
  <si>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</si>
  <si>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</si>
  <si>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</si>
  <si>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</si>
  <si>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</si>
  <si>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</si>
  <si>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</si>
  <si>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</si>
  <si>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</si>
  <si>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</si>
  <si>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</si>
  <si>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</si>
  <si>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</si>
  <si>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</si>
  <si>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</si>
  <si>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</si>
  <si>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</si>
  <si>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</si>
  <si>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</si>
  <si>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</si>
  <si>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</si>
  <si>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</si>
  <si>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</si>
  <si>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</si>
  <si>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</si>
  <si>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</si>
  <si>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</si>
  <si>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</si>
  <si>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</si>
  <si>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</si>
  <si>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</si>
  <si>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</si>
  <si>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</si>
  <si>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</si>
  <si>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</si>
  <si>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</si>
  <si>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</si>
  <si>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</si>
  <si>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</si>
  <si>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</si>
  <si>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</si>
  <si>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</si>
  <si>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</si>
  <si>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</si>
  <si>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</si>
  <si>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</si>
  <si>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</si>
  <si>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</si>
  <si>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</si>
  <si>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</si>
  <si>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</si>
  <si>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</si>
  <si>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</si>
  <si>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</si>
  <si>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</si>
  <si>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</si>
  <si>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</si>
  <si>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</si>
  <si>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</si>
  <si>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</si>
  <si>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</si>
  <si>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</si>
  <si>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</si>
  <si>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</si>
  <si>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</si>
  <si>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</si>
  <si>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</si>
  <si>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</si>
  <si>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</si>
  <si>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</si>
  <si>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</si>
  <si>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</si>
  <si>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</si>
  <si>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</si>
  <si>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</si>
  <si>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</si>
  <si>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</si>
  <si>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</si>
  <si>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</si>
  <si>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</si>
  <si>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</si>
  <si>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</si>
  <si>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</si>
  <si>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</si>
  <si>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</si>
  <si>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</si>
  <si>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</si>
  <si>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</si>
  <si>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</si>
  <si>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</si>
  <si>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</si>
  <si>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</si>
  <si>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</si>
  <si>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</si>
  <si>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</si>
  <si>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</si>
  <si>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</si>
  <si>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</si>
  <si>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</si>
  <si>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</si>
  <si>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</si>
  <si>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</si>
  <si>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</si>
  <si>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</si>
  <si>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</si>
  <si>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</si>
  <si>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</si>
  <si>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</si>
  <si>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</si>
  <si>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</si>
  <si>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</si>
  <si>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</si>
  <si>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</si>
  <si>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</si>
  <si>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</si>
  <si>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</si>
  <si>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</si>
  <si>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</si>
  <si>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</si>
  <si>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</si>
  <si>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</si>
  <si>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</si>
  <si>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</si>
  <si>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</si>
  <si>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</si>
  <si>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</si>
  <si>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</si>
  <si>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</si>
  <si>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</si>
  <si>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</si>
  <si>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</si>
  <si>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</si>
  <si>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</si>
  <si>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</si>
  <si>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</si>
  <si>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</si>
  <si>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</si>
  <si>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</si>
  <si>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</si>
  <si>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</si>
  <si>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</si>
  <si>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</si>
  <si>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</si>
  <si>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</si>
  <si>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</si>
  <si>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</si>
  <si>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</si>
  <si>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</si>
  <si>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</si>
  <si>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</si>
  <si>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</si>
  <si>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</si>
  <si>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</si>
  <si>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</si>
  <si>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</si>
  <si>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</si>
  <si>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</si>
  <si>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</si>
  <si>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</si>
  <si>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</si>
  <si>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</si>
  <si>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</si>
  <si>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</si>
  <si>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</si>
  <si>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</si>
  <si>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</si>
  <si>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</si>
  <si>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</si>
  <si>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</si>
  <si>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</si>
  <si>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</si>
  <si>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</si>
  <si>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</si>
  <si>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</si>
  <si>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</si>
  <si>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</si>
  <si>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</si>
  <si>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</si>
  <si>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</si>
  <si>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</si>
  <si>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</si>
  <si>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</si>
  <si>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</si>
  <si>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</si>
  <si>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</si>
  <si>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</si>
  <si>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</si>
  <si>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</si>
  <si>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</si>
  <si>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</si>
  <si>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</si>
  <si>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</si>
  <si>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</si>
  <si>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</si>
  <si>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</si>
  <si>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</si>
  <si>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</si>
  <si>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</si>
  <si>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</si>
  <si>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</si>
  <si>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</si>
  <si>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</si>
  <si>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</si>
  <si>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</si>
  <si>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</si>
  <si>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</si>
  <si>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</si>
  <si>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</si>
  <si>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</si>
  <si>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</si>
  <si>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</si>
  <si>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</si>
  <si>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</si>
  <si>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</si>
  <si>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</si>
  <si>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</si>
  <si>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</si>
  <si>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</si>
  <si>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</si>
  <si>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</si>
  <si>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</si>
  <si>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</si>
  <si>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</si>
  <si>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</si>
  <si>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</si>
  <si>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</si>
  <si>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</si>
  <si>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</si>
  <si>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</si>
  <si>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</si>
  <si>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</si>
  <si>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</si>
  <si>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</si>
  <si>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</si>
  <si>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</si>
  <si>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</si>
  <si>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</si>
  <si>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</si>
  <si>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</si>
  <si>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</si>
  <si>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</si>
  <si>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</si>
  <si>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</si>
  <si>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</si>
  <si>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</si>
  <si>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</si>
  <si>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</si>
  <si>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</si>
  <si>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</si>
  <si>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</si>
  <si>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</si>
  <si>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</si>
  <si>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</si>
  <si>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</si>
  <si>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</si>
  <si>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</si>
  <si>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</si>
  <si>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</si>
  <si>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</si>
  <si>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</si>
  <si>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</si>
  <si>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</si>
  <si>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</si>
  <si>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</si>
  <si>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</si>
  <si>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</si>
  <si>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</si>
  <si>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</si>
  <si>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</si>
  <si>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</si>
  <si>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</si>
  <si>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</si>
  <si>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</si>
  <si>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</si>
  <si>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</si>
  <si>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</si>
  <si>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</si>
  <si>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</si>
  <si>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</si>
  <si>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</si>
  <si>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</si>
  <si>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</si>
  <si>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</si>
  <si>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</si>
  <si>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</si>
  <si>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</si>
  <si>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</si>
  <si>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</si>
  <si>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</si>
  <si>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</si>
  <si>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</si>
  <si>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</si>
  <si>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</si>
  <si>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</si>
  <si>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</si>
  <si>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</si>
  <si>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</si>
  <si>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</si>
  <si>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</si>
  <si>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</si>
  <si>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</si>
  <si>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</si>
  <si>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</si>
  <si>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</si>
  <si>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</si>
  <si>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</si>
  <si>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</si>
  <si>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</si>
  <si>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</si>
  <si>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</si>
  <si>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</si>
  <si>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</si>
  <si>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</si>
  <si>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</si>
  <si>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</si>
  <si>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</si>
  <si>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</si>
  <si>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</si>
  <si>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</si>
  <si>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</si>
  <si>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</si>
  <si>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</si>
  <si>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</si>
  <si>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</si>
  <si>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</si>
  <si>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</si>
  <si>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</si>
  <si>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</si>
  <si>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</si>
  <si>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</si>
  <si>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</si>
  <si>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</si>
  <si>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</si>
  <si>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</si>
  <si>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</si>
  <si>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</si>
  <si>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</si>
  <si>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</si>
  <si>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</si>
  <si>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</si>
  <si>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</si>
  <si>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</si>
  <si>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</si>
  <si>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</si>
  <si>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</si>
  <si>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</si>
  <si>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</si>
  <si>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</si>
  <si>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</si>
  <si>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</si>
  <si>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</si>
  <si>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</si>
  <si>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</si>
  <si>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</si>
  <si>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</si>
  <si>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</si>
  <si>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</si>
  <si>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</si>
  <si>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</si>
  <si>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</si>
  <si>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</si>
  <si>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</si>
  <si>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</si>
  <si>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</si>
  <si>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</si>
  <si>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</si>
  <si>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</si>
  <si>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</si>
  <si>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</si>
  <si>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</si>
  <si>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</si>
  <si>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</si>
  <si>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</si>
  <si>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</si>
  <si>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</si>
  <si>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</si>
  <si>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</si>
  <si>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</si>
  <si>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</si>
  <si>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</si>
  <si>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</si>
  <si>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</si>
  <si>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</si>
  <si>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</si>
  <si>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</si>
  <si>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</si>
  <si>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</si>
  <si>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</si>
  <si>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</si>
  <si>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</si>
  <si>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</si>
  <si>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</si>
  <si>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</si>
  <si>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</si>
  <si>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</si>
  <si>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</si>
  <si>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</si>
  <si>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</si>
  <si>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</si>
  <si>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</si>
  <si>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</si>
  <si>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</si>
  <si>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</si>
  <si>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</si>
  <si>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</si>
  <si>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</si>
  <si>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</si>
  <si>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</si>
  <si>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</si>
  <si>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</si>
  <si>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</si>
  <si>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</si>
  <si>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</si>
  <si>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</si>
  <si>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</si>
  <si>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</si>
  <si>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</si>
  <si>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</si>
  <si>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</si>
  <si>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</si>
  <si>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</si>
  <si>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</si>
  <si>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</si>
  <si>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</si>
  <si>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</si>
  <si>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</si>
  <si>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</si>
  <si>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</si>
  <si>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</si>
  <si>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</si>
  <si>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</si>
  <si>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</si>
  <si>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</si>
  <si>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</si>
  <si>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</si>
  <si>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</si>
  <si>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</si>
  <si>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</si>
  <si>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</si>
  <si>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</si>
  <si>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</si>
  <si>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</si>
  <si>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</si>
  <si>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</si>
  <si>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</si>
  <si>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</si>
  <si>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</si>
  <si>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</si>
  <si>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</si>
  <si>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</si>
  <si>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</si>
  <si>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</si>
  <si>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</si>
  <si>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</si>
  <si>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</si>
  <si>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</si>
  <si>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</si>
  <si>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</si>
  <si>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</si>
  <si>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</si>
  <si>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</si>
  <si>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</si>
  <si>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</si>
  <si>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</si>
  <si>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</si>
  <si>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</si>
  <si>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</si>
  <si>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</si>
  <si>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</si>
  <si>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</si>
  <si>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</si>
  <si>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</si>
  <si>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</si>
  <si>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</si>
  <si>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</si>
  <si>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</si>
  <si>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</si>
  <si>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</si>
  <si>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</si>
  <si>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</si>
  <si>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</si>
  <si>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</si>
  <si>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</si>
  <si>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</si>
  <si>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</si>
  <si>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</si>
  <si>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</si>
  <si>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</si>
  <si>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</si>
  <si>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</si>
  <si>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</si>
  <si>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</si>
  <si>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</si>
  <si>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</si>
  <si>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</si>
  <si>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</si>
  <si>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</si>
  <si>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</si>
  <si>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</si>
  <si>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</si>
  <si>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</si>
  <si>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</si>
  <si>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</si>
  <si>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</si>
  <si>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</si>
  <si>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</si>
  <si>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</si>
  <si>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</si>
  <si>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</si>
  <si>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</si>
  <si>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</si>
  <si>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</si>
  <si>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</si>
  <si>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</si>
  <si>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</si>
  <si>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</si>
  <si>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</si>
  <si>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</si>
  <si>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</si>
  <si>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</si>
  <si>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</si>
  <si>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</si>
  <si>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</si>
  <si>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</si>
  <si>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</si>
  <si>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</si>
  <si>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</si>
  <si>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</si>
  <si>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</si>
  <si>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</si>
  <si>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</si>
  <si>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</si>
  <si>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</si>
  <si>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</si>
  <si>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</si>
  <si>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</si>
  <si>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</si>
  <si>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</si>
  <si>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</si>
  <si>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</si>
  <si>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</si>
  <si>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</si>
  <si>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</si>
  <si>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</si>
  <si>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</si>
  <si>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</si>
  <si>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</si>
  <si>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</si>
  <si>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</si>
  <si>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</si>
  <si>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</si>
  <si>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</si>
  <si>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</si>
  <si>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</si>
  <si>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</si>
  <si>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</si>
  <si>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</si>
  <si>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</si>
  <si>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</si>
  <si>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</si>
  <si>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</si>
  <si>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</si>
  <si>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</si>
  <si>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</si>
  <si>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</si>
  <si>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</si>
  <si>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</si>
  <si>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</si>
  <si>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</si>
  <si>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</si>
  <si>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</si>
  <si>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</si>
  <si>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</si>
  <si>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</si>
  <si>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</si>
  <si>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</si>
  <si>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</si>
  <si>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</si>
  <si>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</si>
  <si>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</si>
  <si>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</si>
  <si>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</si>
  <si>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</si>
  <si>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</si>
  <si>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</si>
  <si>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</si>
  <si>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</si>
  <si>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</si>
  <si>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</si>
  <si>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</si>
  <si>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</si>
  <si>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</si>
  <si>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</si>
  <si>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</si>
  <si>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</si>
  <si>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</si>
  <si>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</si>
  <si>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</si>
  <si>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</si>
  <si>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</si>
  <si>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</si>
  <si>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</si>
  <si>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</si>
  <si>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</si>
  <si>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</si>
  <si>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</si>
  <si>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</si>
  <si>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</si>
  <si>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</si>
  <si>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</si>
  <si>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</si>
  <si>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</si>
  <si>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</si>
  <si>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</si>
  <si>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</si>
  <si>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</si>
  <si>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</si>
  <si>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</si>
  <si>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</si>
  <si>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</si>
  <si>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</si>
  <si>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</si>
  <si>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</si>
  <si>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</si>
  <si>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</si>
  <si>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</si>
  <si>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</si>
  <si>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</si>
  <si>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</si>
  <si>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</si>
  <si>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</si>
  <si>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</si>
  <si>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</si>
  <si>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</si>
  <si>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</si>
  <si>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</si>
  <si>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</si>
  <si>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</si>
  <si>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</si>
  <si>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</si>
  <si>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</si>
  <si>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</si>
  <si>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</si>
  <si>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</si>
  <si>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</si>
  <si>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</si>
  <si>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</si>
  <si>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</si>
  <si>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</si>
  <si>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</si>
  <si>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</si>
  <si>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</si>
  <si>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</si>
  <si>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</si>
  <si>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</si>
  <si>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</si>
  <si>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</si>
  <si>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</si>
  <si>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</si>
  <si>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</si>
  <si>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</si>
  <si>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</si>
  <si>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</si>
  <si>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</si>
  <si>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</si>
  <si>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</si>
  <si>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</si>
  <si>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</si>
  <si>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</si>
  <si>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</si>
  <si>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</si>
  <si>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</si>
  <si>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</si>
  <si>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</si>
  <si>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</si>
  <si>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</si>
  <si>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</si>
  <si>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</si>
  <si>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</si>
  <si>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</si>
  <si>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</si>
  <si>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</si>
  <si>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</si>
  <si>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</si>
  <si>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</si>
  <si>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</si>
  <si>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</si>
  <si>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</si>
  <si>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</si>
  <si>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</si>
  <si>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</si>
  <si>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</si>
  <si>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</si>
  <si>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</si>
  <si>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</si>
  <si>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</si>
  <si>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</si>
  <si>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</si>
  <si>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</si>
  <si>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</si>
  <si>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</si>
  <si>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</si>
  <si>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</si>
  <si>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</si>
  <si>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</si>
  <si>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</si>
  <si>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</si>
  <si>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</si>
  <si>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</si>
  <si>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</si>
  <si>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</si>
  <si>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</si>
  <si>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</si>
  <si>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</si>
  <si>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</si>
  <si>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</si>
  <si>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</si>
  <si>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</si>
  <si>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</si>
  <si>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</si>
  <si>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</si>
  <si>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</si>
  <si>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</si>
  <si>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</si>
  <si>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</si>
  <si>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</si>
  <si>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</si>
  <si>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</si>
  <si>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</si>
  <si>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</si>
  <si>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</si>
  <si>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</si>
  <si>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</si>
  <si>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</si>
  <si>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</si>
  <si>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</si>
  <si>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</si>
  <si>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</si>
  <si>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</si>
  <si>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</si>
  <si>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</si>
  <si>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</si>
  <si>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</si>
  <si>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</si>
  <si>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</si>
  <si>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</si>
  <si>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</si>
  <si>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</si>
  <si>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</si>
  <si>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</si>
  <si>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</si>
  <si>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</si>
  <si>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</si>
  <si>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</si>
  <si>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</si>
  <si>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</si>
  <si>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</si>
  <si>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</si>
  <si>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</si>
  <si>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</si>
  <si>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</si>
  <si>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</si>
  <si>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</si>
  <si>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</si>
  <si>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</si>
  <si>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</si>
  <si>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</si>
  <si>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</si>
  <si>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</si>
  <si>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</si>
  <si>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</si>
  <si>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</si>
  <si>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</si>
  <si>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</si>
  <si>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</si>
  <si>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</si>
  <si>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</si>
  <si>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</si>
  <si>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</si>
  <si>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</si>
  <si>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</si>
  <si>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</si>
  <si>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</si>
  <si>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</si>
  <si>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</si>
  <si>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</si>
  <si>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</si>
  <si>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</si>
  <si>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</si>
  <si>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</si>
  <si>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</si>
  <si>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</si>
  <si>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</si>
  <si>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</si>
  <si>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</si>
  <si>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</si>
  <si>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</si>
  <si>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</si>
  <si>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</si>
  <si>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</si>
  <si>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</si>
  <si>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</si>
  <si>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</si>
  <si>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</si>
  <si>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</si>
  <si>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</si>
  <si>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</si>
  <si>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</si>
  <si>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</si>
  <si>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</si>
  <si>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</si>
  <si>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</si>
  <si>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</si>
  <si>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</si>
  <si>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</si>
  <si>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</si>
  <si>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</si>
  <si>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</si>
  <si>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</si>
  <si>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</si>
  <si>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</si>
  <si>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</si>
  <si>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</si>
  <si>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</si>
  <si>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</si>
  <si>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</si>
  <si>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</si>
  <si>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</si>
  <si>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</si>
  <si>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</si>
  <si>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</si>
  <si>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</si>
  <si>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</si>
  <si>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</si>
  <si>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</si>
  <si>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</si>
  <si>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</si>
  <si>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</si>
  <si>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</si>
  <si>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</si>
  <si>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</si>
  <si>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</si>
  <si>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</si>
  <si>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</si>
  <si>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</si>
  <si>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</si>
  <si>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</si>
  <si>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</si>
  <si>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</si>
  <si>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</si>
  <si>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</si>
  <si>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</si>
  <si>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</si>
  <si>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</si>
  <si>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</si>
  <si>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</si>
  <si>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</si>
  <si>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</si>
  <si>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</si>
  <si>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</si>
  <si>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</si>
  <si>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</si>
  <si>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</si>
  <si>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</si>
  <si>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</si>
  <si>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</si>
  <si>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</si>
  <si>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</si>
  <si>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</si>
  <si>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</si>
  <si>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</si>
  <si>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</si>
  <si>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</si>
  <si>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</si>
  <si>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</si>
  <si>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</si>
  <si>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</si>
  <si>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</si>
  <si>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</si>
  <si>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</si>
  <si>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</si>
  <si>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</si>
  <si>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</si>
  <si>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</si>
  <si>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</si>
  <si>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</si>
  <si>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</si>
  <si>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</si>
  <si>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</si>
  <si>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</si>
  <si>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</si>
  <si>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</si>
  <si>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</si>
  <si>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</si>
  <si>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</si>
  <si>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</si>
  <si>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</si>
  <si>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</si>
  <si>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</si>
  <si>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</si>
  <si>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</si>
  <si>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</si>
  <si>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</si>
  <si>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</si>
  <si>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</si>
  <si>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</si>
  <si>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</si>
  <si>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</si>
  <si>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</si>
  <si>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</si>
  <si>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</si>
  <si>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</si>
  <si>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</si>
  <si>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</si>
  <si>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</si>
  <si>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</si>
  <si>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</si>
  <si>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</si>
  <si>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</si>
  <si>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</si>
  <si>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</si>
  <si>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</si>
  <si>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</si>
  <si>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</si>
  <si>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</si>
  <si>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</si>
  <si>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</si>
  <si>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</si>
  <si>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</si>
  <si>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</si>
  <si>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</si>
  <si>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</si>
  <si>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</si>
  <si>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</si>
  <si>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</si>
  <si>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</si>
  <si>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</si>
  <si>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</si>
  <si>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</si>
  <si>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</si>
  <si>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</si>
  <si>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</si>
  <si>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</si>
  <si>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</si>
  <si>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</si>
  <si>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</si>
  <si>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</si>
  <si>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</si>
  <si>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</si>
  <si>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</si>
  <si>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</si>
  <si>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</si>
  <si>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</si>
  <si>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</si>
  <si>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</si>
  <si>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</si>
  <si>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</si>
  <si>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</si>
  <si>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</si>
  <si>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</si>
  <si>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</si>
  <si>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</si>
  <si>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</si>
  <si>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</si>
  <si>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</si>
  <si>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</si>
  <si>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</si>
  <si>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</si>
  <si>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</si>
  <si>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</si>
  <si>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</si>
  <si>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</si>
  <si>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</si>
  <si>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</si>
  <si>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</si>
  <si>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</si>
  <si>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</si>
  <si>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</si>
  <si>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</si>
  <si>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</si>
  <si>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</si>
  <si>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</si>
  <si>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</si>
  <si>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</si>
  <si>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</si>
  <si>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</si>
  <si>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</si>
  <si>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</si>
  <si>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</si>
  <si>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</si>
  <si>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</si>
  <si>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</si>
  <si>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</si>
  <si>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</si>
  <si>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</si>
  <si>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</si>
  <si>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</si>
  <si>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</si>
  <si>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</si>
  <si>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</si>
  <si>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</si>
  <si>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</si>
  <si>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</si>
  <si>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</si>
  <si>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</si>
  <si>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</si>
  <si>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</si>
  <si>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</si>
  <si>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</si>
  <si>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</si>
  <si>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</si>
  <si>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</si>
  <si>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</si>
  <si>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</si>
  <si>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</si>
  <si>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</si>
  <si>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</si>
  <si>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</si>
  <si>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</si>
  <si>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</si>
  <si>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</si>
  <si>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</si>
  <si>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</si>
  <si>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</si>
  <si>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</si>
  <si>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</si>
  <si>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</si>
  <si>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</si>
  <si>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</si>
  <si>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</si>
  <si>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</si>
  <si>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</si>
  <si>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</si>
  <si>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</si>
  <si>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</si>
  <si>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</si>
  <si>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</si>
  <si>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</si>
  <si>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</si>
  <si>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</si>
  <si>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</si>
  <si>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</si>
  <si>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</si>
  <si>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</si>
  <si>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</si>
  <si>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</si>
  <si>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</si>
  <si>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</si>
  <si>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</si>
  <si>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</si>
  <si>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</si>
  <si>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</si>
  <si>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</si>
  <si>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</si>
  <si>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</si>
  <si>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</si>
  <si>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</si>
  <si>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</si>
  <si>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</si>
  <si>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</si>
  <si>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</si>
  <si>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</si>
  <si>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</si>
  <si>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</si>
  <si>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</si>
  <si>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</si>
  <si>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</si>
  <si>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</si>
  <si>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</si>
  <si>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</si>
  <si>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</si>
  <si>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</si>
  <si>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</si>
  <si>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</si>
  <si>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</si>
  <si>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</si>
  <si>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</si>
  <si>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</si>
  <si>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</si>
  <si>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</si>
  <si>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</si>
  <si>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</si>
  <si>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</si>
  <si>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</si>
  <si>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</si>
  <si>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</si>
  <si>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</si>
  <si>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</si>
  <si>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</si>
  <si>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</si>
  <si>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</si>
  <si>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</si>
  <si>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</si>
  <si>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</si>
  <si>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</si>
  <si>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</si>
  <si>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</si>
  <si>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</si>
  <si>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</si>
  <si>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</si>
  <si>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</si>
  <si>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</si>
  <si>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</si>
  <si>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</si>
  <si>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</si>
  <si>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</si>
  <si>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</si>
  <si>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</si>
  <si>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</si>
  <si>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</si>
  <si>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</si>
  <si>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</si>
  <si>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</si>
  <si>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</si>
  <si>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</si>
  <si>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</si>
  <si>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</si>
  <si>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</si>
  <si>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</si>
  <si>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</si>
  <si>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</si>
  <si>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</si>
  <si>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</si>
  <si>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</si>
  <si>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</si>
  <si>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</si>
  <si>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</si>
  <si>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</si>
  <si>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</si>
  <si>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</si>
  <si>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</si>
  <si>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</si>
  <si>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</si>
  <si>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</si>
  <si>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</si>
  <si>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</si>
  <si>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</si>
  <si>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</si>
  <si>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</si>
  <si>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</si>
  <si>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</si>
  <si>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</si>
  <si>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</si>
  <si>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</si>
  <si>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</si>
  <si>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</si>
  <si>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</si>
  <si>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</si>
  <si>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</si>
  <si>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</si>
  <si>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</si>
  <si>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</si>
  <si>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</si>
  <si>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</si>
  <si>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</si>
  <si>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</si>
  <si>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</si>
  <si>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</si>
  <si>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</si>
  <si>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</si>
  <si>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</si>
  <si>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</si>
  <si>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</si>
  <si>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</si>
  <si>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</si>
  <si>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</si>
  <si>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</si>
  <si>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</si>
  <si>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</si>
  <si>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</si>
  <si>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</si>
  <si>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</si>
  <si>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</si>
  <si>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</si>
  <si>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</si>
  <si>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</si>
  <si>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</si>
  <si>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</si>
  <si>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</si>
  <si>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</si>
  <si>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</si>
  <si>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</si>
  <si>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</si>
  <si>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</si>
  <si>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</si>
  <si>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</si>
  <si>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</si>
  <si>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</si>
  <si>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</si>
  <si>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</si>
  <si>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</si>
  <si>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</si>
  <si>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</si>
  <si>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</si>
  <si>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</si>
  <si>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</si>
  <si>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</si>
  <si>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</si>
  <si>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</si>
  <si>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</si>
  <si>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</si>
  <si>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</si>
  <si>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</si>
  <si>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</si>
  <si>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</si>
  <si>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</si>
  <si>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</si>
  <si>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</si>
  <si>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</si>
  <si>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</si>
  <si>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</si>
  <si>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</si>
  <si>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</si>
  <si>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</si>
  <si>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</si>
  <si>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</si>
  <si>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</si>
  <si>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</si>
  <si>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</si>
  <si>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</si>
  <si>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</si>
  <si>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</si>
  <si>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</si>
  <si>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</si>
  <si>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</si>
  <si>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</si>
  <si>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</si>
  <si>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</si>
  <si>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</si>
  <si>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</si>
  <si>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</si>
  <si>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</si>
  <si>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</si>
  <si>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</si>
  <si>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</si>
  <si>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</si>
  <si>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</si>
  <si>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</si>
  <si>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</si>
  <si>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</si>
  <si>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</si>
  <si>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</si>
  <si>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</si>
  <si>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</si>
  <si>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</si>
  <si>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</si>
  <si>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</si>
  <si>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</si>
  <si>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</si>
  <si>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</si>
  <si>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</si>
  <si>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</si>
  <si>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</si>
  <si>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</si>
  <si>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</si>
  <si>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</si>
  <si>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</si>
  <si>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</si>
  <si>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</si>
  <si>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</si>
  <si>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</si>
  <si>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</si>
  <si>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</si>
  <si>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</si>
  <si>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</si>
  <si>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</si>
  <si>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</si>
  <si>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</si>
  <si>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</si>
  <si>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</si>
  <si>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</si>
  <si>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</si>
  <si>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</si>
  <si>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</si>
  <si>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</si>
  <si>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</si>
  <si>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</si>
  <si>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</si>
  <si>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</si>
  <si>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</si>
  <si>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</si>
  <si>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</si>
  <si>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</si>
  <si>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</si>
  <si>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</si>
  <si>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</si>
  <si>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</si>
  <si>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</si>
  <si>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</si>
  <si>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</si>
  <si>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</si>
  <si>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</si>
  <si>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</si>
  <si>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</si>
  <si>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</si>
  <si>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</si>
  <si>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</si>
  <si>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</si>
  <si>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</si>
  <si>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</si>
  <si>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</si>
  <si>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</si>
  <si>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</si>
  <si>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</si>
  <si>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</si>
  <si>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</si>
  <si>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</si>
  <si>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</si>
  <si>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</si>
  <si>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</si>
  <si>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</si>
  <si>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</si>
  <si>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</si>
  <si>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</si>
  <si>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</si>
  <si>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</si>
  <si>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</si>
  <si>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</si>
  <si>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</si>
  <si>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</si>
  <si>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</si>
  <si>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</si>
  <si>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</si>
  <si>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</si>
  <si>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</si>
  <si>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</si>
  <si>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</si>
  <si>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</si>
  <si>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</si>
  <si>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</si>
  <si>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</si>
  <si>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</si>
  <si>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</si>
  <si>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</si>
  <si>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</si>
  <si>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</si>
  <si>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</si>
  <si>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</si>
  <si>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</si>
  <si>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</si>
  <si>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</si>
  <si>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</si>
  <si>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</si>
  <si>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</si>
  <si>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</si>
  <si>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</si>
  <si>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</si>
  <si>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</si>
  <si>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</si>
  <si>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</si>
  <si>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</si>
  <si>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</si>
  <si>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</si>
  <si>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</si>
  <si>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</si>
  <si>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</si>
  <si>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</si>
  <si>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</si>
  <si>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</si>
  <si>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</si>
  <si>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</si>
  <si>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</si>
  <si>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</si>
  <si>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</si>
  <si>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</si>
  <si>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</si>
  <si>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</si>
  <si>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</si>
  <si>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</si>
  <si>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</si>
  <si>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</si>
  <si>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</si>
  <si>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</si>
  <si>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</si>
  <si>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</si>
  <si>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</si>
  <si>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</si>
  <si>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</si>
  <si>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</si>
  <si>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</si>
  <si>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</si>
  <si>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</si>
  <si>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</si>
  <si>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</si>
  <si>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</si>
  <si>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</si>
  <si>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</si>
  <si>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</si>
  <si>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</si>
  <si>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</si>
  <si>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</si>
  <si>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</si>
  <si>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</si>
  <si>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</si>
  <si>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</si>
  <si>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</si>
  <si>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</si>
  <si>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</si>
  <si>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</si>
  <si>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</si>
  <si>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</si>
  <si>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</si>
  <si>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</si>
  <si>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</si>
  <si>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</si>
  <si>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</si>
  <si>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</si>
  <si>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</si>
  <si>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</si>
  <si>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</si>
  <si>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</si>
  <si>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</si>
  <si>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</si>
  <si>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</si>
  <si>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</si>
  <si>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</si>
  <si>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</si>
  <si>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</si>
  <si>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</si>
  <si>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</si>
  <si>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</si>
  <si>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</si>
  <si>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</si>
  <si>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</si>
  <si>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</si>
  <si>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</si>
  <si>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</si>
  <si>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</si>
  <si>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</si>
  <si>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</si>
  <si>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</si>
  <si>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</si>
  <si>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</si>
  <si>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</si>
  <si>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</si>
  <si>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</si>
  <si>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</si>
  <si>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</si>
  <si>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</si>
  <si>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</si>
  <si>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</si>
  <si>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</si>
  <si>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</si>
  <si>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</si>
  <si>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</si>
  <si>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</si>
  <si>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</si>
  <si>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</si>
  <si>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</si>
  <si>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</si>
  <si>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</si>
  <si>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</si>
  <si>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</si>
  <si>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</si>
  <si>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</si>
  <si>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</si>
  <si>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</si>
  <si>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</si>
  <si>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</si>
  <si>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</si>
  <si>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</si>
  <si>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</si>
  <si>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</si>
  <si>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</si>
  <si>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</si>
  <si>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</si>
  <si>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</si>
  <si>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</si>
  <si>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</si>
  <si>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</si>
  <si>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</si>
  <si>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</si>
  <si>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</si>
  <si>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</si>
  <si>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</si>
  <si>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</si>
  <si>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</si>
  <si>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</si>
  <si>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</si>
  <si>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</si>
  <si>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</si>
  <si>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</si>
  <si>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</si>
  <si>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</si>
  <si>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</si>
  <si>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</si>
  <si>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</si>
  <si>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</si>
  <si>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</si>
  <si>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</si>
  <si>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</si>
  <si>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</si>
  <si>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</si>
  <si>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</si>
  <si>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</si>
  <si>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</si>
  <si>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</si>
  <si>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</si>
  <si>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</si>
  <si>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</si>
  <si>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</si>
  <si>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</si>
  <si>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</si>
  <si>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</si>
  <si>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</si>
  <si>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</si>
  <si>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</si>
  <si>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</si>
  <si>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</si>
  <si>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</si>
  <si>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</si>
  <si>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</si>
  <si>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</si>
  <si>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</si>
  <si>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</si>
  <si>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</si>
  <si>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</si>
  <si>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</si>
  <si>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</si>
  <si>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</si>
  <si>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</si>
  <si>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</si>
  <si>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</si>
  <si>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</si>
  <si>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</si>
  <si>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</si>
  <si>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</si>
  <si>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</si>
  <si>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</si>
  <si>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</si>
  <si>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</si>
  <si>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</si>
  <si>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</si>
  <si>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</si>
  <si>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</si>
  <si>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</si>
  <si>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</si>
  <si>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</si>
  <si>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</si>
  <si>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</si>
  <si>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</si>
  <si>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</si>
  <si>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</si>
  <si>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</si>
  <si>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</si>
  <si>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</si>
  <si>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</si>
  <si>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</si>
  <si>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</si>
  <si>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</si>
  <si>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</si>
  <si>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</si>
  <si>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</si>
  <si>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</si>
  <si>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</si>
  <si>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</si>
  <si>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</si>
  <si>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</si>
  <si>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</si>
  <si>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</si>
  <si>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</si>
  <si>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</si>
  <si>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</si>
  <si>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</si>
  <si>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</si>
  <si>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</si>
  <si>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</si>
  <si>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</si>
  <si>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</si>
  <si>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</si>
  <si>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</si>
  <si>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</si>
  <si>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</si>
  <si>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</si>
  <si>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</si>
  <si>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</si>
  <si>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</si>
  <si>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</si>
  <si>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</si>
  <si>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</si>
  <si>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</si>
  <si>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</si>
  <si>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</si>
  <si>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</si>
  <si>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</si>
  <si>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</si>
  <si>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</si>
  <si>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</si>
  <si>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</si>
  <si>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</si>
  <si>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</si>
  <si>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</si>
  <si>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</si>
  <si>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</si>
  <si>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</si>
  <si>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</si>
  <si>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</si>
  <si>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</si>
  <si>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</si>
  <si>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</si>
  <si>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</si>
  <si>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</si>
  <si>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</si>
  <si>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</si>
  <si>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</si>
  <si>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</si>
  <si>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</si>
  <si>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</si>
  <si>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</si>
  <si>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</si>
  <si>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</si>
  <si>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</si>
  <si>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</si>
  <si>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</si>
  <si>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</si>
  <si>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</si>
  <si>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</si>
  <si>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</si>
  <si>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</si>
  <si>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</si>
  <si>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</si>
  <si>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</si>
  <si>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</si>
  <si>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</si>
  <si>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</si>
  <si>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</si>
  <si>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</si>
  <si>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</si>
  <si>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</si>
  <si>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</si>
  <si>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</si>
  <si>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</si>
  <si>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</si>
  <si>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</si>
  <si>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</si>
  <si>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</si>
  <si>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</si>
  <si>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</si>
  <si>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</si>
  <si>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</si>
  <si>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</si>
  <si>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</si>
  <si>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</si>
  <si>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</si>
  <si>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</si>
  <si>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</si>
  <si>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</si>
  <si>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</si>
  <si>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</si>
  <si>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</si>
  <si>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</si>
  <si>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</si>
  <si>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</si>
  <si>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</si>
  <si>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</si>
  <si>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</si>
  <si>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</si>
  <si>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</si>
  <si>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</si>
  <si>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</si>
  <si>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</si>
  <si>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</si>
  <si>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</si>
  <si>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</si>
  <si>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</si>
  <si>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</si>
  <si>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</si>
  <si>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</si>
  <si>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</si>
  <si>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</si>
  <si>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</si>
  <si>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</si>
  <si>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</si>
  <si>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</si>
  <si>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</si>
  <si>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</si>
  <si>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</si>
  <si>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</si>
  <si>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</si>
  <si>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</si>
  <si>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</si>
  <si>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</si>
  <si>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</si>
  <si>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</si>
  <si>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</si>
  <si>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</si>
  <si>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</si>
  <si>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</si>
  <si>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</si>
  <si>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</si>
  <si>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</si>
  <si>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</si>
  <si>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</si>
  <si>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</si>
  <si>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</si>
  <si>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</si>
  <si>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</si>
  <si>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</si>
  <si>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</si>
  <si>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</si>
  <si>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</si>
  <si>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</si>
  <si>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</si>
  <si>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</si>
  <si>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</si>
  <si>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</si>
  <si>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</si>
  <si>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</si>
  <si>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</si>
  <si>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</si>
  <si>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</si>
  <si>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</si>
  <si>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</si>
  <si>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</si>
  <si>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</si>
  <si>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</si>
  <si>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</si>
  <si>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</si>
  <si>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</si>
  <si>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</si>
  <si>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</si>
  <si>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</si>
  <si>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</si>
  <si>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</si>
  <si>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</si>
  <si>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</si>
  <si>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</si>
  <si>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</si>
  <si>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</si>
  <si>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</si>
  <si>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</si>
  <si>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</si>
  <si>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</si>
  <si>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</si>
  <si>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</si>
  <si>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</si>
  <si>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</si>
  <si>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</si>
  <si>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</si>
  <si>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</si>
  <si>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</si>
  <si>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</si>
  <si>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</si>
  <si>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</si>
  <si>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</si>
  <si>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</si>
  <si>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</si>
  <si>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</si>
  <si>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</si>
  <si>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</si>
  <si>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</si>
  <si>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</si>
  <si>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</si>
  <si>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</si>
  <si>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</si>
  <si>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</si>
  <si>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</si>
  <si>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</si>
  <si>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</si>
  <si>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</si>
  <si>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</si>
  <si>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</si>
  <si>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</si>
  <si>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</si>
  <si>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</si>
  <si>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</si>
  <si>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</si>
  <si>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</si>
  <si>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</si>
  <si>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</si>
  <si>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</si>
  <si>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</si>
  <si>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</si>
  <si>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</si>
  <si>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</si>
  <si>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</si>
  <si>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</si>
  <si>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</si>
  <si>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</si>
  <si>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</si>
  <si>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</si>
  <si>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</si>
  <si>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</si>
  <si>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</si>
  <si>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</si>
  <si>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</si>
  <si>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</si>
  <si>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</si>
  <si>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</si>
  <si>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</si>
  <si>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</si>
  <si>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</si>
  <si>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</si>
  <si>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</si>
  <si>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</si>
  <si>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</si>
  <si>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</si>
  <si>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</si>
  <si>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</si>
  <si>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</si>
  <si>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</si>
  <si>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</si>
  <si>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</si>
  <si>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</si>
  <si>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</si>
  <si>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</si>
  <si>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</si>
  <si>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</si>
  <si>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</si>
  <si>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</si>
  <si>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</si>
  <si>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</si>
  <si>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</si>
  <si>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</si>
  <si>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</si>
  <si>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</si>
  <si>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</si>
  <si>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</si>
  <si>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</si>
  <si>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</si>
  <si>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</si>
  <si>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</si>
  <si>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</si>
  <si>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</si>
  <si>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</si>
  <si>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</si>
  <si>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</si>
  <si>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</si>
  <si>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</si>
  <si>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</si>
  <si>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</si>
  <si>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</si>
  <si>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</si>
  <si>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</si>
  <si>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</si>
  <si>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</si>
  <si>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</si>
  <si>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</si>
  <si>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</si>
  <si>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</si>
  <si>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</si>
  <si>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</si>
  <si>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</si>
  <si>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</si>
  <si>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</si>
  <si>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</si>
  <si>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</si>
  <si>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</si>
  <si>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</si>
  <si>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</si>
  <si>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</si>
  <si>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</si>
  <si>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</si>
  <si>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</si>
  <si>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</si>
  <si>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</si>
  <si>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</si>
  <si>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</si>
  <si>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</si>
  <si>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</si>
  <si>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</si>
  <si>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</si>
  <si>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</si>
  <si>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</si>
  <si>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</si>
  <si>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</si>
  <si>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</si>
  <si>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</si>
  <si>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</si>
  <si>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</si>
  <si>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</si>
  <si>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</si>
  <si>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</si>
  <si>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</si>
  <si>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</si>
  <si>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</si>
  <si>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</si>
  <si>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</si>
  <si>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</si>
  <si>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</si>
  <si>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</si>
  <si>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</si>
  <si>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</si>
  <si>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</si>
  <si>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</si>
  <si>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</si>
  <si>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</si>
  <si>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</si>
  <si>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</si>
  <si>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</si>
  <si>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</si>
  <si>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</si>
  <si>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</si>
  <si>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</si>
  <si>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</si>
  <si>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</si>
  <si>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</si>
  <si>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</si>
  <si>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</si>
  <si>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</si>
  <si>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</si>
  <si>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</si>
  <si>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</si>
  <si>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</si>
  <si>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</si>
  <si>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</si>
  <si>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</si>
  <si>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</si>
  <si>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</si>
  <si>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</si>
  <si>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</si>
  <si>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</si>
  <si>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</si>
  <si>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</si>
  <si>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</si>
  <si>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</si>
  <si>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</si>
  <si>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</si>
  <si>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</si>
  <si>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</si>
  <si>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</si>
  <si>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</si>
  <si>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</si>
  <si>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</si>
  <si>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</si>
  <si>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</si>
  <si>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</si>
  <si>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</si>
  <si>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</si>
  <si>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</si>
  <si>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</si>
  <si>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</si>
  <si>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</si>
  <si>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</si>
  <si>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</si>
  <si>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</si>
  <si>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</si>
  <si>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</si>
  <si>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</si>
  <si>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</si>
  <si>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</si>
  <si>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</si>
  <si>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</si>
  <si>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</si>
  <si>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</si>
  <si>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</si>
  <si>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</si>
  <si>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</si>
  <si>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</si>
  <si>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</si>
  <si>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</si>
  <si>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</si>
  <si>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</si>
  <si>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</si>
  <si>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</si>
  <si>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</si>
  <si>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</si>
  <si>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</si>
  <si>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</si>
  <si>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</si>
  <si>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</si>
  <si>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</si>
  <si>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</si>
  <si>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</si>
  <si>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</si>
  <si>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</si>
  <si>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</si>
  <si>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</si>
  <si>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</si>
  <si>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</si>
  <si>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</si>
  <si>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</si>
  <si>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</si>
  <si>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</si>
  <si>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</si>
  <si>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</si>
  <si>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</si>
  <si>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</si>
  <si>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</si>
  <si>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</si>
  <si>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</si>
  <si>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</si>
  <si>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</si>
  <si>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</si>
  <si>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</si>
  <si>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</si>
  <si>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</si>
  <si>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</si>
  <si>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</si>
  <si>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</si>
  <si>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</si>
  <si>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</si>
  <si>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</si>
  <si>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</si>
  <si>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</si>
  <si>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</si>
  <si>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</si>
  <si>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</si>
  <si>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</si>
  <si>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</si>
  <si>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</si>
  <si>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</si>
  <si>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</si>
  <si>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</si>
  <si>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</si>
  <si>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</si>
  <si>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</si>
  <si>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</si>
  <si>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</si>
  <si>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</si>
  <si>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</si>
  <si>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</si>
  <si>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</si>
  <si>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</si>
  <si>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</si>
  <si>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</si>
  <si>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</si>
  <si>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</si>
  <si>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</si>
  <si>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</si>
  <si>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</si>
  <si>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</si>
  <si>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</si>
  <si>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</si>
  <si>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</si>
  <si>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</si>
  <si>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</si>
  <si>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</si>
  <si>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</si>
  <si>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</si>
  <si>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</si>
  <si>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</si>
  <si>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</si>
  <si>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</si>
  <si>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</si>
  <si>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</si>
  <si>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</si>
  <si>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</si>
  <si>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</si>
  <si>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</si>
  <si>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</si>
  <si>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</si>
  <si>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</si>
  <si>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</si>
  <si>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</si>
  <si>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</si>
  <si>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</si>
  <si>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</si>
  <si>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</si>
  <si>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</si>
  <si>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</si>
  <si>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</si>
  <si>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</si>
  <si>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</si>
  <si>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</si>
  <si>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</si>
  <si>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</si>
  <si>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</si>
  <si>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</si>
  <si>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</si>
  <si>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</si>
  <si>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</si>
  <si>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</si>
  <si>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</si>
  <si>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</si>
  <si>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</si>
  <si>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</si>
  <si>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</si>
  <si>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</si>
  <si>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</si>
  <si>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</si>
  <si>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</si>
  <si>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</si>
  <si>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</si>
  <si>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</si>
  <si>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</si>
  <si>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</si>
  <si>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</si>
  <si>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</si>
  <si>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</si>
  <si>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</si>
  <si>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</si>
  <si>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</si>
  <si>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</si>
  <si>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</si>
  <si>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</si>
  <si>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</si>
  <si>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</si>
  <si>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</si>
  <si>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</si>
  <si>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</si>
  <si>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</si>
  <si>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</si>
  <si>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</si>
  <si>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</si>
  <si>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</si>
  <si>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</si>
  <si>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</si>
  <si>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</si>
  <si>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</si>
  <si>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</si>
  <si>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</si>
  <si>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</si>
  <si>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</si>
  <si>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</si>
  <si>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</si>
  <si>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</si>
  <si>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</si>
  <si>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</si>
  <si>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</si>
  <si>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</si>
  <si>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</si>
  <si>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</si>
  <si>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</si>
  <si>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</si>
  <si>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</si>
  <si>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</si>
  <si>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</si>
  <si>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</si>
  <si>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</si>
  <si>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</si>
  <si>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</si>
  <si>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</si>
  <si>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</si>
  <si>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</si>
  <si>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</si>
  <si>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</si>
  <si>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</si>
  <si>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</si>
  <si>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</si>
  <si>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</si>
  <si>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</si>
  <si>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</si>
  <si>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</si>
  <si>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</si>
  <si>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</si>
  <si>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</si>
  <si>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</si>
  <si>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</si>
  <si>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</si>
  <si>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</si>
  <si>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</si>
  <si>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</si>
  <si>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</si>
  <si>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</si>
  <si>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</si>
  <si>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</si>
  <si>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</si>
  <si>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</si>
  <si>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</si>
  <si>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</si>
  <si>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</si>
  <si>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</si>
  <si>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</si>
  <si>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</si>
  <si>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</si>
  <si>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</si>
  <si>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</si>
  <si>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</si>
  <si>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</si>
  <si>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</si>
  <si>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</si>
  <si>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</si>
  <si>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</si>
  <si>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</si>
  <si>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</si>
  <si>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</si>
  <si>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</si>
  <si>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</si>
  <si>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</si>
  <si>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</si>
  <si>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</si>
  <si>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</si>
  <si>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</si>
  <si>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</si>
  <si>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</si>
  <si>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</si>
  <si>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</si>
  <si>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</si>
  <si>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</si>
  <si>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</si>
  <si>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</si>
  <si>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</si>
  <si>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</si>
  <si>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</si>
  <si>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</si>
  <si>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</si>
  <si>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</si>
  <si>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</si>
  <si>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</si>
  <si>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</si>
  <si>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</si>
  <si>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</si>
  <si>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</si>
  <si>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</si>
  <si>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</si>
  <si>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</si>
  <si>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</si>
  <si>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</si>
  <si>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</si>
  <si>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</si>
  <si>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</si>
  <si>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</si>
  <si>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</si>
  <si>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</si>
  <si>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</si>
  <si>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</si>
  <si>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</si>
  <si>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</si>
  <si>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</si>
  <si>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</si>
  <si>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</si>
  <si>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</si>
  <si>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</si>
  <si>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</si>
  <si>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</si>
  <si>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</si>
  <si>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</si>
  <si>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</si>
  <si>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</si>
  <si>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</si>
  <si>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</si>
  <si>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</si>
  <si>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</si>
  <si>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</si>
  <si>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</si>
  <si>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</si>
  <si>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</si>
  <si>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</si>
  <si>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</si>
  <si>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</si>
  <si>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</si>
  <si>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</si>
  <si>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</si>
  <si>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</si>
  <si>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</si>
  <si>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</si>
  <si>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</si>
  <si>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</si>
  <si>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</si>
  <si>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</si>
  <si>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</si>
  <si>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</si>
  <si>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</si>
  <si>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</si>
  <si>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</si>
  <si>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</si>
  <si>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</si>
  <si>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</si>
  <si>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</si>
  <si>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</si>
  <si>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</si>
  <si>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</si>
  <si>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</si>
  <si>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</si>
  <si>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</si>
  <si>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</si>
  <si>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</si>
  <si>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</si>
  <si>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</si>
  <si>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</si>
  <si>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</si>
  <si>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</si>
  <si>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</si>
  <si>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</si>
  <si>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</si>
  <si>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</si>
  <si>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</si>
  <si>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</si>
  <si>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</si>
  <si>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</si>
  <si>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</si>
  <si>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</si>
  <si>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</si>
  <si>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</si>
  <si>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</si>
  <si>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</si>
  <si>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</si>
  <si>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</si>
  <si>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</si>
  <si>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</si>
  <si>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</si>
  <si>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</si>
  <si>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</si>
  <si>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</si>
  <si>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</si>
  <si>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</si>
  <si>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</si>
  <si>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</si>
  <si>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</si>
  <si>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</si>
  <si>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</si>
  <si>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</si>
  <si>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</si>
  <si>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</si>
  <si>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</si>
  <si>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</si>
  <si>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</si>
  <si>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</si>
  <si>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</si>
  <si>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</si>
  <si>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</si>
  <si>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</si>
  <si>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</si>
  <si>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</si>
  <si>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</si>
  <si>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</si>
  <si>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</si>
  <si>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</si>
  <si>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</si>
  <si>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</si>
  <si>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</si>
  <si>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</si>
  <si>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</si>
  <si>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</si>
  <si>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</si>
  <si>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</si>
  <si>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</si>
  <si>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</si>
  <si>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</si>
  <si>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</si>
  <si>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</si>
  <si>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</si>
  <si>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</si>
  <si>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</si>
  <si>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</si>
  <si>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</si>
  <si>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</si>
  <si>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</si>
  <si>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</si>
  <si>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</si>
  <si>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</si>
  <si>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</si>
  <si>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</si>
  <si>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</si>
  <si>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</si>
  <si>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</si>
  <si>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</si>
  <si>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</si>
  <si>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</si>
  <si>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</si>
  <si>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</si>
  <si>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</si>
  <si>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</si>
  <si>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</si>
  <si>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</si>
  <si>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</si>
  <si>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</si>
  <si>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</si>
  <si>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</si>
  <si>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</si>
  <si>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</si>
  <si>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</si>
  <si>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</si>
  <si>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</si>
  <si>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</si>
  <si>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</si>
  <si>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</si>
  <si>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</si>
  <si>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</si>
  <si>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</si>
  <si>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</si>
  <si>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</si>
  <si>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</si>
  <si>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</si>
  <si>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</si>
  <si>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</si>
  <si>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</si>
  <si>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</si>
  <si>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</si>
  <si>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</si>
  <si>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</si>
  <si>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</si>
  <si>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</si>
  <si>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</si>
  <si>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</si>
  <si>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</si>
  <si>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</si>
  <si>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</si>
  <si>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</si>
  <si>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</si>
  <si>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</si>
  <si>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</si>
  <si>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</si>
  <si>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</si>
  <si>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</si>
  <si>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</si>
  <si>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</si>
  <si>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</si>
  <si>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</si>
  <si>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</si>
  <si>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</si>
  <si>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</si>
  <si>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</si>
  <si>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</si>
  <si>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</si>
  <si>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</si>
  <si>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</si>
  <si>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</si>
  <si>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</si>
  <si>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</si>
  <si>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</si>
  <si>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</si>
  <si>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</si>
  <si>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</si>
  <si>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</si>
  <si>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</si>
  <si>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</si>
  <si>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</si>
  <si>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</si>
  <si>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</si>
  <si>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</si>
  <si>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</si>
  <si>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</si>
  <si>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</si>
  <si>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</si>
  <si>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</si>
  <si>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</si>
  <si>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</si>
  <si>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</si>
  <si>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</si>
  <si>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</si>
  <si>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</si>
  <si>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</si>
  <si>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</si>
  <si>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</si>
  <si>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</si>
  <si>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</si>
  <si>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</si>
  <si>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</si>
  <si>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</si>
  <si>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</si>
  <si>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</si>
  <si>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</si>
  <si>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</si>
  <si>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</si>
  <si>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</si>
  <si>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</si>
  <si>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</si>
  <si>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</si>
  <si>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</si>
  <si>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</si>
  <si>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</si>
  <si>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</si>
  <si>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</si>
  <si>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</si>
  <si>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</si>
  <si>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</si>
  <si>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</si>
  <si>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</si>
  <si>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</si>
  <si>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</si>
  <si>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</si>
  <si>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</si>
  <si>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</si>
  <si>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</si>
  <si>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</si>
  <si>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</si>
  <si>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</si>
  <si>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</si>
  <si>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</si>
  <si>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</si>
  <si>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</si>
  <si>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</si>
  <si>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</si>
  <si>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</si>
  <si>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</si>
  <si>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</si>
  <si>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</si>
  <si>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</si>
  <si>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</si>
  <si>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</si>
  <si>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</si>
  <si>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</si>
  <si>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</si>
  <si>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</si>
  <si>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</si>
  <si>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</si>
  <si>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</si>
  <si>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</si>
  <si>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</si>
  <si>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</si>
  <si>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</si>
  <si>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</si>
  <si>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</si>
  <si>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</si>
  <si>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</si>
  <si>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</si>
  <si>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</si>
  <si>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</si>
  <si>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</si>
  <si>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</si>
  <si>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</si>
  <si>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</si>
  <si>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</si>
  <si>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</si>
  <si>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</si>
  <si>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</si>
  <si>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</si>
  <si>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</si>
  <si>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</si>
  <si>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</si>
  <si>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</si>
  <si>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</si>
  <si>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</si>
  <si>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</si>
  <si>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</si>
  <si>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</si>
  <si>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</si>
  <si>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</si>
  <si>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</si>
  <si>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</si>
  <si>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</si>
  <si>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</si>
  <si>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</si>
  <si>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</si>
  <si>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</si>
  <si>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</si>
  <si>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</si>
  <si>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</si>
  <si>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</si>
  <si>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</si>
  <si>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</si>
  <si>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</si>
  <si>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</si>
  <si>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</si>
  <si>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</si>
  <si>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</si>
  <si>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</si>
  <si>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</si>
  <si>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</si>
  <si>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</si>
  <si>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</si>
  <si>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</si>
  <si>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</si>
  <si>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</si>
  <si>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</si>
  <si>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</si>
  <si>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</si>
  <si>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</si>
  <si>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</si>
  <si>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</si>
  <si>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</si>
  <si>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</si>
  <si>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</si>
  <si>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</si>
  <si>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</si>
  <si>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</si>
  <si>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</si>
  <si>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</si>
  <si>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</si>
  <si>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</si>
  <si>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</si>
  <si>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</si>
  <si>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</si>
  <si>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</si>
  <si>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</si>
  <si>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</si>
  <si>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</si>
  <si>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</si>
  <si>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</si>
  <si>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</si>
  <si>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</si>
  <si>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</si>
  <si>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</si>
  <si>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</si>
  <si>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</si>
  <si>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</si>
  <si>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</si>
  <si>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</si>
  <si>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</si>
  <si>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</si>
  <si>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</si>
  <si>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</si>
  <si>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</si>
  <si>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</si>
  <si>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</si>
  <si>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</si>
  <si>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</si>
  <si>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</si>
  <si>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</si>
  <si>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</si>
  <si>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</si>
  <si>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</si>
  <si>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</si>
  <si>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</si>
  <si>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</si>
  <si>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</si>
  <si>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</si>
  <si>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</si>
  <si>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</si>
  <si>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</si>
  <si>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</si>
  <si>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</si>
  <si>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</si>
  <si>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</si>
  <si>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</si>
  <si>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</si>
  <si>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</si>
  <si>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</si>
  <si>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</si>
  <si>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</si>
  <si>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</si>
  <si>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</si>
  <si>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</si>
  <si>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</si>
  <si>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</si>
  <si>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</si>
  <si>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</si>
  <si>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</si>
  <si>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</si>
  <si>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</si>
  <si>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</si>
  <si>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</si>
  <si>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</si>
  <si>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</si>
  <si>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</si>
  <si>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</si>
  <si>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</si>
  <si>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</si>
  <si>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</si>
  <si>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</si>
  <si>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</si>
  <si>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</si>
  <si>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</si>
  <si>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</si>
  <si>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</si>
  <si>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</si>
  <si>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</si>
  <si>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</si>
  <si>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</si>
  <si>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</si>
  <si>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</si>
  <si>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</si>
  <si>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</si>
  <si>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</si>
  <si>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</si>
  <si>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</si>
  <si>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</si>
  <si>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</si>
  <si>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</si>
  <si>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</si>
  <si>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</si>
  <si>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</si>
  <si>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</si>
  <si>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</si>
  <si>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</si>
  <si>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</si>
  <si>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</si>
  <si>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</si>
  <si>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</si>
  <si>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</si>
  <si>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</si>
  <si>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</si>
  <si>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</si>
  <si>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</si>
  <si>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</si>
  <si>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</si>
  <si>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</si>
  <si>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</si>
  <si>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</si>
  <si>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</si>
  <si>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</si>
  <si>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</si>
  <si>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</si>
  <si>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</si>
  <si>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</si>
  <si>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</si>
  <si>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</si>
  <si>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</si>
  <si>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</si>
  <si>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</si>
  <si>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</si>
  <si>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</si>
  <si>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</si>
  <si>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</si>
  <si>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</si>
  <si>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</si>
  <si>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</si>
  <si>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</si>
  <si>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</si>
  <si>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</si>
  <si>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</si>
  <si>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</si>
  <si>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</si>
  <si>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</si>
  <si>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</si>
  <si>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</si>
  <si>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</si>
  <si>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</si>
  <si>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</si>
  <si>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</si>
  <si>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</si>
  <si>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</si>
  <si>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</si>
  <si>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</si>
  <si>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</si>
  <si>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</si>
  <si>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</si>
  <si>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</si>
  <si>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</si>
  <si>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</si>
  <si>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</si>
  <si>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</si>
  <si>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</si>
  <si>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</si>
  <si>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</si>
  <si>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</si>
  <si>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</si>
  <si>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</si>
  <si>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</si>
  <si>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</si>
  <si>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</si>
  <si>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</si>
  <si>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</si>
  <si>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</si>
  <si>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</si>
  <si>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</si>
  <si>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</si>
  <si>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</si>
  <si>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</si>
  <si>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</si>
  <si>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</si>
  <si>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</si>
  <si>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</si>
  <si>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</si>
  <si>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</si>
  <si>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</si>
  <si>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</si>
  <si>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</si>
  <si>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</si>
  <si>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</si>
  <si>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</si>
  <si>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</si>
  <si>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</si>
  <si>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</si>
  <si>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</si>
  <si>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</si>
  <si>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</si>
  <si>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</si>
  <si>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</si>
  <si>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</si>
  <si>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</si>
  <si>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</si>
  <si>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</si>
  <si>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</si>
  <si>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</si>
  <si>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</si>
  <si>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</si>
  <si>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</si>
  <si>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</si>
  <si>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</si>
  <si>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</si>
  <si>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</si>
  <si>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</si>
  <si>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</si>
  <si>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</si>
  <si>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</si>
  <si>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</si>
  <si>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</si>
  <si>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</si>
  <si>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</si>
  <si>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</si>
  <si>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</si>
  <si>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</si>
  <si>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</si>
  <si>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</si>
  <si>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</si>
  <si>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</si>
  <si>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</si>
  <si>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</si>
  <si>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</si>
  <si>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</si>
  <si>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</si>
  <si>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</si>
  <si>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</si>
  <si>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</si>
  <si>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</si>
  <si>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</si>
  <si>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</si>
  <si>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</si>
  <si>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</si>
  <si>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</si>
  <si>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</si>
  <si>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</si>
  <si>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</si>
  <si>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</si>
  <si>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</si>
  <si>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</si>
  <si>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</si>
  <si>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</si>
  <si>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</si>
  <si>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</si>
  <si>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</si>
  <si>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</si>
  <si>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</si>
  <si>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</si>
  <si>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</si>
  <si>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</si>
  <si>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</si>
  <si>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</si>
  <si>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</si>
  <si>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</si>
  <si>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</si>
  <si>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</si>
  <si>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</si>
  <si>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</si>
  <si>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</si>
  <si>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</si>
  <si>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</si>
  <si>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</si>
  <si>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</si>
  <si>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</si>
  <si>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</si>
  <si>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</si>
  <si>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</si>
  <si>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</si>
  <si>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</si>
  <si>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</si>
  <si>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</si>
  <si>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</si>
  <si>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</si>
  <si>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</si>
  <si>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</si>
  <si>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</si>
  <si>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</si>
  <si>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</si>
  <si>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</si>
  <si>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</si>
  <si>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</si>
  <si>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</si>
  <si>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</si>
  <si>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</si>
  <si>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</si>
  <si>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</si>
  <si>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</si>
  <si>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</si>
  <si>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</si>
  <si>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</si>
  <si>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</si>
  <si>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</si>
  <si>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</si>
  <si>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</si>
  <si>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</si>
  <si>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</si>
  <si>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</si>
  <si>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</si>
  <si>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</si>
  <si>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</si>
  <si>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</si>
  <si>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</si>
  <si>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</si>
  <si>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</si>
  <si>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</si>
  <si>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</si>
  <si>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</si>
  <si>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</si>
  <si>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</si>
  <si>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</si>
  <si>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</si>
  <si>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</si>
  <si>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</si>
  <si>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</si>
  <si>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</si>
  <si>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</si>
  <si>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</si>
  <si>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</si>
  <si>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</si>
  <si>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</si>
  <si>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</si>
  <si>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</si>
  <si>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</si>
  <si>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</si>
  <si>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</si>
  <si>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</si>
  <si>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</si>
  <si>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</si>
  <si>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</si>
  <si>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</si>
  <si>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</si>
  <si>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</si>
  <si>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</si>
  <si>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</si>
  <si>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</si>
  <si>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</si>
  <si>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</si>
  <si>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</si>
  <si>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</si>
  <si>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</si>
  <si>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</si>
  <si>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</si>
  <si>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</si>
  <si>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</si>
  <si>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</si>
  <si>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</si>
  <si>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</si>
  <si>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</si>
  <si>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</si>
  <si>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</si>
  <si>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</si>
  <si>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</si>
  <si>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</si>
  <si>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</si>
  <si>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</si>
  <si>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</si>
  <si>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</si>
  <si>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</si>
  <si>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</si>
  <si>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</si>
  <si>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</si>
  <si>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</si>
  <si>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</si>
  <si>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</si>
  <si>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</si>
  <si>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</si>
  <si>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</si>
  <si>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</si>
  <si>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</si>
  <si>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</si>
  <si>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</si>
  <si>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</si>
  <si>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</si>
  <si>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</si>
  <si>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</si>
  <si>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</si>
  <si>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</si>
  <si>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</si>
  <si>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</si>
  <si>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</si>
  <si>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</si>
  <si>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</si>
  <si>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</si>
  <si>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</si>
  <si>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</si>
  <si>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</si>
  <si>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</si>
  <si>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</si>
  <si>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</si>
  <si>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</si>
  <si>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</si>
  <si>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</si>
  <si>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</si>
  <si>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</si>
  <si>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</si>
  <si>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</si>
  <si>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</si>
  <si>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</si>
  <si>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</si>
  <si>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</si>
  <si>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</si>
  <si>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</si>
  <si>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</si>
  <si>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</si>
  <si>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</si>
  <si>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</si>
  <si>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</si>
  <si>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</si>
  <si>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</si>
  <si>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</si>
  <si>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</si>
  <si>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</si>
  <si>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</si>
  <si>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</si>
  <si>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</si>
  <si>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</si>
  <si>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</si>
  <si>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</si>
  <si>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</si>
  <si>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</si>
  <si>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</si>
  <si>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</si>
  <si>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</si>
  <si>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</si>
  <si>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</si>
  <si>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</si>
  <si>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</si>
  <si>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</si>
  <si>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</si>
  <si>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</si>
  <si>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</si>
  <si>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</si>
  <si>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</si>
  <si>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</si>
  <si>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</si>
  <si>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</si>
  <si>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</si>
  <si>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</si>
  <si>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</si>
  <si>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</si>
  <si>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</si>
  <si>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</si>
  <si>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</si>
  <si>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</si>
  <si>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</si>
  <si>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</si>
  <si>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</si>
  <si>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</si>
  <si>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</si>
  <si>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</si>
  <si>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</si>
  <si>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</si>
  <si>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</si>
  <si>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</si>
  <si>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</si>
  <si>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</si>
  <si>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</si>
  <si>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</si>
  <si>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</si>
  <si>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</si>
  <si>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</si>
  <si>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</si>
  <si>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</si>
  <si>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</si>
  <si>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</si>
  <si>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</si>
  <si>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</si>
  <si>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</si>
  <si>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</si>
  <si>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</si>
  <si>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</si>
  <si>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</si>
  <si>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</si>
  <si>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</si>
  <si>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</si>
  <si>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</si>
  <si>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</si>
  <si>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</si>
  <si>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</si>
  <si>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</si>
  <si>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</si>
  <si>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</si>
  <si>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</si>
  <si>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</si>
  <si>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</si>
  <si>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</si>
  <si>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</si>
  <si>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</si>
  <si>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</si>
  <si>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</si>
  <si>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</si>
  <si>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</si>
  <si>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</si>
  <si>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</si>
  <si>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</si>
  <si>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</si>
  <si>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</si>
  <si>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</si>
  <si>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</si>
  <si>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</si>
  <si>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</si>
  <si>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</si>
  <si>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</si>
  <si>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</si>
  <si>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</si>
  <si>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</si>
  <si>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</si>
  <si>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</si>
  <si>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</si>
  <si>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</si>
  <si>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</si>
  <si>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</si>
  <si>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</si>
  <si>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</si>
  <si>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</si>
  <si>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</si>
  <si>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</si>
  <si>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</si>
  <si>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</si>
  <si>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</si>
  <si>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</si>
  <si>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</si>
  <si>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</si>
  <si>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</si>
  <si>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</si>
  <si>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</si>
  <si>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</si>
  <si>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</si>
  <si>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</si>
  <si>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</si>
  <si>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</si>
  <si>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</si>
  <si>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</si>
  <si>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</si>
  <si>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</si>
  <si>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</si>
  <si>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</si>
  <si>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</si>
  <si>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</si>
  <si>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</si>
  <si>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</si>
  <si>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</si>
  <si>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</si>
  <si>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</si>
  <si>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</si>
  <si>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</si>
  <si>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</si>
  <si>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</si>
  <si>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</si>
  <si>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</si>
  <si>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</si>
  <si>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</si>
  <si>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</si>
  <si>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</si>
  <si>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</si>
  <si>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</si>
  <si>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</si>
  <si>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</si>
  <si>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</si>
  <si>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</si>
  <si>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</si>
  <si>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</si>
  <si>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</si>
  <si>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</si>
  <si>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</si>
  <si>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</si>
  <si>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</si>
  <si>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</si>
  <si>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</si>
  <si>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</si>
  <si>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</si>
  <si>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</si>
  <si>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</si>
  <si>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</si>
  <si>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</si>
  <si>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</si>
  <si>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</si>
  <si>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</si>
  <si>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</si>
  <si>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</si>
  <si>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</si>
  <si>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</si>
  <si>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</si>
  <si>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</si>
  <si>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</si>
  <si>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</si>
  <si>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</si>
  <si>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</si>
  <si>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</si>
  <si>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</si>
  <si>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</si>
  <si>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</si>
  <si>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</si>
  <si>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</si>
  <si>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</si>
  <si>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</si>
  <si>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</si>
  <si>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</si>
  <si>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</si>
  <si>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</si>
  <si>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</si>
  <si>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</si>
  <si>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</si>
  <si>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</si>
  <si>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</si>
  <si>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</si>
  <si>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</si>
  <si>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</si>
  <si>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</si>
  <si>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</si>
  <si>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</si>
  <si>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</si>
  <si>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</si>
  <si>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</si>
  <si>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</si>
  <si>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</si>
  <si>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</si>
  <si>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</si>
  <si>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</si>
  <si>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</si>
  <si>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</si>
  <si>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</si>
  <si>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</si>
  <si>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</si>
  <si>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</si>
  <si>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</si>
  <si>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</si>
  <si>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</si>
  <si>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</si>
  <si>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</si>
  <si>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</si>
  <si>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</si>
  <si>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</si>
  <si>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</si>
  <si>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</si>
  <si>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</si>
  <si>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</si>
  <si>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</si>
  <si>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</si>
  <si>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</si>
  <si>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</si>
  <si>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</si>
  <si>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</si>
  <si>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</si>
  <si>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</si>
  <si>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</si>
  <si>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</si>
  <si>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</si>
  <si>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</si>
  <si>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</si>
  <si>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</si>
  <si>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</si>
  <si>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</si>
  <si>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</si>
  <si>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</si>
  <si>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</si>
  <si>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</si>
  <si>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</si>
  <si>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</si>
  <si>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</si>
  <si>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</si>
  <si>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</si>
  <si>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</si>
  <si>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</si>
  <si>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</si>
  <si>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</si>
  <si>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</si>
  <si>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</si>
  <si>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</si>
  <si>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</si>
  <si>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</si>
  <si>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</si>
  <si>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</si>
  <si>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</si>
  <si>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</si>
  <si>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</si>
  <si>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</si>
  <si>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</si>
  <si>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</si>
  <si>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</si>
  <si>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</si>
  <si>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</si>
  <si>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</si>
  <si>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</si>
  <si>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</si>
  <si>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</si>
  <si>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</si>
  <si>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</si>
  <si>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</si>
  <si>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</si>
  <si>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</si>
  <si>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</si>
  <si>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</si>
  <si>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</si>
  <si>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</si>
  <si>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</si>
  <si>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</si>
  <si>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</si>
  <si>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</si>
  <si>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</si>
  <si>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</si>
  <si>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</si>
  <si>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</si>
  <si>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</si>
  <si>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</si>
  <si>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</si>
  <si>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</si>
  <si>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</si>
  <si>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</si>
  <si>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</si>
  <si>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</si>
  <si>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</si>
  <si>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</si>
  <si>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</si>
  <si>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</si>
  <si>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</si>
  <si>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</si>
  <si>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</si>
  <si>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</si>
  <si>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</si>
  <si>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</si>
  <si>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</si>
  <si>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</si>
  <si>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</si>
  <si>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</si>
  <si>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</si>
  <si>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</si>
  <si>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</si>
  <si>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</si>
  <si>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</si>
  <si>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</si>
  <si>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</si>
  <si>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</si>
  <si>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</si>
  <si>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</si>
  <si>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</si>
  <si>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</si>
  <si>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</si>
  <si>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</si>
  <si>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</si>
  <si>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</si>
  <si>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</si>
  <si>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</si>
  <si>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</si>
  <si>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</si>
  <si>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</si>
  <si>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</si>
  <si>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</si>
  <si>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</si>
  <si>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</si>
  <si>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</si>
  <si>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</si>
  <si>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</si>
  <si>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</si>
  <si>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</si>
  <si>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</si>
  <si>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</si>
  <si>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</si>
  <si>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</si>
  <si>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</si>
  <si>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</si>
  <si>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</si>
  <si>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</si>
  <si>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</si>
  <si>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</si>
  <si>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</si>
  <si>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</si>
  <si>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</si>
  <si>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</si>
  <si>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</si>
  <si>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</si>
  <si>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</si>
  <si>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</si>
  <si>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</si>
  <si>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</si>
  <si>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</si>
  <si>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</si>
  <si>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</si>
  <si>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</si>
  <si>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</si>
  <si>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</si>
  <si>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</si>
  <si>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</si>
  <si>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</si>
  <si>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</si>
  <si>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</si>
  <si>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</si>
  <si>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</si>
  <si>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</si>
  <si>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</si>
  <si>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</si>
  <si>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</si>
  <si>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</si>
  <si>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</si>
  <si>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</si>
  <si>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</si>
  <si>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</si>
  <si>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</si>
  <si>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</si>
  <si>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</si>
  <si>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</si>
  <si>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</si>
  <si>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</si>
  <si>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</si>
  <si>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</si>
  <si>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</si>
  <si>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</si>
  <si>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</si>
  <si>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</si>
  <si>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</si>
  <si>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</si>
  <si>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</si>
  <si>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</si>
  <si>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</si>
  <si>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</si>
  <si>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</si>
  <si>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</si>
  <si>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</si>
  <si>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</si>
  <si>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</si>
  <si>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</si>
  <si>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</si>
  <si>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</si>
  <si>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</si>
  <si>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</si>
  <si>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</si>
  <si>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</si>
  <si>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</si>
  <si>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</si>
  <si>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</si>
  <si>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</si>
  <si>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</si>
  <si>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</si>
  <si>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</si>
  <si>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</si>
  <si>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</si>
  <si>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</si>
  <si>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</si>
  <si>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</si>
  <si>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</si>
  <si>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</si>
  <si>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</si>
  <si>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</si>
  <si>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</si>
  <si>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</si>
  <si>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</si>
  <si>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</si>
  <si>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</si>
  <si>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</si>
  <si>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</si>
  <si>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</si>
  <si>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</si>
  <si>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</si>
  <si>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</si>
  <si>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</si>
  <si>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</si>
  <si>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</si>
  <si>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</si>
  <si>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</si>
  <si>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</si>
  <si>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</si>
  <si>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</si>
  <si>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</si>
  <si>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</si>
  <si>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</si>
  <si>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</si>
  <si>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</si>
  <si>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</si>
  <si>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</si>
  <si>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</si>
  <si>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</si>
  <si>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</si>
  <si>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</si>
  <si>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</si>
  <si>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</si>
  <si>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</si>
  <si>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</si>
  <si>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</si>
  <si>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</si>
  <si>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</si>
  <si>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</si>
  <si>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</si>
  <si>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</si>
  <si>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</si>
  <si>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</si>
  <si>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</si>
  <si>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</si>
  <si>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</si>
  <si>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</si>
  <si>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</si>
  <si>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</si>
  <si>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</si>
  <si>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</si>
  <si>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</si>
  <si>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</si>
  <si>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</si>
  <si>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</si>
  <si>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</si>
  <si>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</si>
  <si>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</si>
  <si>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</si>
  <si>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</si>
  <si>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</si>
  <si>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</si>
  <si>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</si>
  <si>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</si>
  <si>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</si>
  <si>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</si>
  <si>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</si>
  <si>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</si>
  <si>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</si>
  <si>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</si>
  <si>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</si>
  <si>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</si>
  <si>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</si>
  <si>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</si>
  <si>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</si>
  <si>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</si>
  <si>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</si>
  <si>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</si>
  <si>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</si>
  <si>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</si>
  <si>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</si>
  <si>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</si>
  <si>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</si>
  <si>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</si>
  <si>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</si>
  <si>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</si>
  <si>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</si>
  <si>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</si>
  <si>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</si>
  <si>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</si>
  <si>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</si>
  <si>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</si>
  <si>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</si>
  <si>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</si>
  <si>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</si>
  <si>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</si>
  <si>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</si>
  <si>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</si>
  <si>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</si>
  <si>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</si>
  <si>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</si>
  <si>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</si>
  <si>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</si>
  <si>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</si>
  <si>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</si>
  <si>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</si>
  <si>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</si>
  <si>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</si>
  <si>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</si>
  <si>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</si>
  <si>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</si>
  <si>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</si>
  <si>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</si>
  <si>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</si>
  <si>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</si>
  <si>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</si>
  <si>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</si>
  <si>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</si>
  <si>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</si>
  <si>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</si>
  <si>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</si>
  <si>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</si>
  <si>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</si>
  <si>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</si>
  <si>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</si>
  <si>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</si>
  <si>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</si>
  <si>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</si>
  <si>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</si>
  <si>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</si>
  <si>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</si>
  <si>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</si>
  <si>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</si>
  <si>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</si>
  <si>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</si>
  <si>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</si>
  <si>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</si>
  <si>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</si>
  <si>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</si>
  <si>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</si>
  <si>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</si>
  <si>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</si>
  <si>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</si>
  <si>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</si>
  <si>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</si>
  <si>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</si>
  <si>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</si>
  <si>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</si>
  <si>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</si>
  <si>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</si>
  <si>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</si>
  <si>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</si>
  <si>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</si>
  <si>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</si>
  <si>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</si>
  <si>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</si>
  <si>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</si>
  <si>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</si>
  <si>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</si>
  <si>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</si>
  <si>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</si>
  <si>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</si>
  <si>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</si>
  <si>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</si>
  <si>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</si>
  <si>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</si>
  <si>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</si>
  <si>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</si>
  <si>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</si>
  <si>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</si>
  <si>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</si>
  <si>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</si>
  <si>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</si>
  <si>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</si>
  <si>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</si>
  <si>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</si>
  <si>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</si>
  <si>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</si>
  <si>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</si>
  <si>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</si>
  <si>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</si>
  <si>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</si>
  <si>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</si>
  <si>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</si>
  <si>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</si>
  <si>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</si>
  <si>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</si>
  <si>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</si>
  <si>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</si>
  <si>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</si>
  <si>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</si>
  <si>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</si>
  <si>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</si>
  <si>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</si>
  <si>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</si>
  <si>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</si>
  <si>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</si>
  <si>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</si>
  <si>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</si>
  <si>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</si>
  <si>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</si>
  <si>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</si>
  <si>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</si>
  <si>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</si>
  <si>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</si>
  <si>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</si>
  <si>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</si>
  <si>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</si>
  <si>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</si>
  <si>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</si>
  <si>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</si>
  <si>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</si>
  <si>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</si>
  <si>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</si>
  <si>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</si>
  <si>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</si>
  <si>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</si>
  <si>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</si>
  <si>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</si>
  <si>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</si>
  <si>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</si>
  <si>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</si>
  <si>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</si>
  <si>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</si>
  <si>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</si>
  <si>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</si>
  <si>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</si>
  <si>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</si>
  <si>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</si>
  <si>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</si>
  <si>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</si>
  <si>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</si>
  <si>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</si>
  <si>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</si>
  <si>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</si>
  <si>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</si>
  <si>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</si>
  <si>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</si>
  <si>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</si>
  <si>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</si>
  <si>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</si>
  <si>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</si>
  <si>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</si>
  <si>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</si>
  <si>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</si>
  <si>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</si>
  <si>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</si>
  <si>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</si>
  <si>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</si>
  <si>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</si>
  <si>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</si>
  <si>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</si>
  <si>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</si>
  <si>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</si>
  <si>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</si>
  <si>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</si>
  <si>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</si>
  <si>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</si>
  <si>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</si>
  <si>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</si>
  <si>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</si>
  <si>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</si>
  <si>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</si>
  <si>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</si>
  <si>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</si>
  <si>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</si>
  <si>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</si>
  <si>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</si>
  <si>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</si>
  <si>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</si>
  <si>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</si>
  <si>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</si>
  <si>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</si>
  <si>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</si>
  <si>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</si>
  <si>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</si>
  <si>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</si>
  <si>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</si>
  <si>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</si>
  <si>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</si>
  <si>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</si>
  <si>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</si>
  <si>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</si>
  <si>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</si>
  <si>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</si>
  <si>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</si>
  <si>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</si>
  <si>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</si>
  <si>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</si>
  <si>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</si>
  <si>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</si>
  <si>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</si>
  <si>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</si>
  <si>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</si>
  <si>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</si>
  <si>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</si>
  <si>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</si>
  <si>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</si>
  <si>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</si>
  <si>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</si>
  <si>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</si>
  <si>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</si>
  <si>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</si>
  <si>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</si>
  <si>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</si>
  <si>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</si>
  <si>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</si>
  <si>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</si>
  <si>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</si>
  <si>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</si>
  <si>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</si>
  <si>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</si>
  <si>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</si>
  <si>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</si>
  <si>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</si>
  <si>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</si>
  <si>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</si>
  <si>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</si>
  <si>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</si>
  <si>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</si>
  <si>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</si>
  <si>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</si>
  <si>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</si>
  <si>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</si>
  <si>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</si>
  <si>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</si>
  <si>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</si>
  <si>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</si>
  <si>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</si>
  <si>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</si>
  <si>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</si>
  <si>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</si>
  <si>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</si>
  <si>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</si>
  <si>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</si>
  <si>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</si>
  <si>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</si>
  <si>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</si>
  <si>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</si>
  <si>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</si>
  <si>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</si>
  <si>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</si>
  <si>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</si>
  <si>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</si>
  <si>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</si>
  <si>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</si>
  <si>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</si>
  <si>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</si>
  <si>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</si>
  <si>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</si>
  <si>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</si>
  <si>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</si>
  <si>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</si>
  <si>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</si>
  <si>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</si>
  <si>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</si>
  <si>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</si>
  <si>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</si>
  <si>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</si>
  <si>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</si>
  <si>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</si>
  <si>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</si>
  <si>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</si>
  <si>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</si>
  <si>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</si>
  <si>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</si>
  <si>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</si>
  <si>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</si>
  <si>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</si>
  <si>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</si>
  <si>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</si>
  <si>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</si>
  <si>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</si>
  <si>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</si>
  <si>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</si>
  <si>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</si>
  <si>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</si>
  <si>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</si>
  <si>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</si>
  <si>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</si>
  <si>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</si>
  <si>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</si>
  <si>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</si>
  <si>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</si>
  <si>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</si>
  <si>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</si>
  <si>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</si>
  <si>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</si>
  <si>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</si>
  <si>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</si>
  <si>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</si>
  <si>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</si>
  <si>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</si>
  <si>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</si>
  <si>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</si>
  <si>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</si>
  <si>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</si>
  <si>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</si>
  <si>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</si>
  <si>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</si>
  <si>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</si>
  <si>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</si>
  <si>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</si>
  <si>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</si>
  <si>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</si>
  <si>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</si>
  <si>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</si>
  <si>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</si>
  <si>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</si>
  <si>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</si>
  <si>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</si>
  <si>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</si>
  <si>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</si>
  <si>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</si>
  <si>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</si>
  <si>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</si>
  <si>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</si>
  <si>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</si>
  <si>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</si>
  <si>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</si>
  <si>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</si>
  <si>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</si>
  <si>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</si>
  <si>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</si>
  <si>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</si>
  <si>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</si>
  <si>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</si>
  <si>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</si>
  <si>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</si>
  <si>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</si>
  <si>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</si>
  <si>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</si>
  <si>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</si>
  <si>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</si>
  <si>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</si>
  <si>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</si>
  <si>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</si>
  <si>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</si>
  <si>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</si>
  <si>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</si>
  <si>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</si>
  <si>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</si>
  <si>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</si>
  <si>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</si>
  <si>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</si>
  <si>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</si>
  <si>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</si>
  <si>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</si>
  <si>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</si>
  <si>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</si>
  <si>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</si>
  <si>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</si>
  <si>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</si>
  <si>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</si>
  <si>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</si>
  <si>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</si>
  <si>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</si>
  <si>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</si>
  <si>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</si>
  <si>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</si>
  <si>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</si>
  <si>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</si>
  <si>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</si>
  <si>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</si>
  <si>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</si>
  <si>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</si>
  <si>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</si>
  <si>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</si>
  <si>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</si>
  <si>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</si>
  <si>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</si>
  <si>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</si>
  <si>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</si>
  <si>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</si>
  <si>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</si>
  <si>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</si>
  <si>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</si>
  <si>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</si>
  <si>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</si>
  <si>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</si>
  <si>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</si>
  <si>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</si>
  <si>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</si>
  <si>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</si>
  <si>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</si>
  <si>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</si>
  <si>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</si>
  <si>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</si>
  <si>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</si>
  <si>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</si>
  <si>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</si>
  <si>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</si>
  <si>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</si>
  <si>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</si>
  <si>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</si>
  <si>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</si>
  <si>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</si>
  <si>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</si>
  <si>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</si>
  <si>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</si>
  <si>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</si>
  <si>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</si>
  <si>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</si>
  <si>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</si>
  <si>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</si>
  <si>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</si>
  <si>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</si>
  <si>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</si>
  <si>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</si>
  <si>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</si>
  <si>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</si>
  <si>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</si>
  <si>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</si>
  <si>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</si>
  <si>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</si>
  <si>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</si>
  <si>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</si>
  <si>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</si>
  <si>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</si>
  <si>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</si>
  <si>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</si>
  <si>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</si>
  <si>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</si>
  <si>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</si>
  <si>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</si>
  <si>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</si>
  <si>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</si>
  <si>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</si>
  <si>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</si>
  <si>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</si>
  <si>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</si>
  <si>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</si>
  <si>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</si>
  <si>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</si>
  <si>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</si>
  <si>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</si>
  <si>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</si>
  <si>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</si>
  <si>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</si>
  <si>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</si>
  <si>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</si>
  <si>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</si>
  <si>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</si>
  <si>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</si>
  <si>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</si>
  <si>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</si>
  <si>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</si>
  <si>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</si>
  <si>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</si>
  <si>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</si>
  <si>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</si>
  <si>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</si>
  <si>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</si>
  <si>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</si>
  <si>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</si>
  <si>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</si>
  <si>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</si>
  <si>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</si>
  <si>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</si>
  <si>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</si>
  <si>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</si>
  <si>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</si>
  <si>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</si>
  <si>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</si>
  <si>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</si>
  <si>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</si>
  <si>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</si>
  <si>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</si>
  <si>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</si>
  <si>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</si>
  <si>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</si>
  <si>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</si>
  <si>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</si>
  <si>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</si>
  <si>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</si>
  <si>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</si>
  <si>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</si>
  <si>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</si>
  <si>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</si>
  <si>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</si>
  <si>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</si>
  <si>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</si>
  <si>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</si>
  <si>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</si>
  <si>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</si>
  <si>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</si>
  <si>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</si>
  <si>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</si>
  <si>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</si>
  <si>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</si>
  <si>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</si>
  <si>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</si>
  <si>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</si>
  <si>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</si>
  <si>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</si>
  <si>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</si>
  <si>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</si>
  <si>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</si>
  <si>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</si>
  <si>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</si>
  <si>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</si>
  <si>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</si>
  <si>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</si>
  <si>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</si>
  <si>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</si>
  <si>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</si>
  <si>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</si>
  <si>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</si>
  <si>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</si>
  <si>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</si>
  <si>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</si>
  <si>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</si>
  <si>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</si>
  <si>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</si>
  <si>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</si>
  <si>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</si>
  <si>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</si>
  <si>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</si>
  <si>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</si>
  <si>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</si>
  <si>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</si>
  <si>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</si>
  <si>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</si>
  <si>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</si>
  <si>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</si>
  <si>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</si>
  <si>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</si>
  <si>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</si>
  <si>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</si>
  <si>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</si>
  <si>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</si>
  <si>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</si>
  <si>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</si>
  <si>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</si>
  <si>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</si>
  <si>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</si>
  <si>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</si>
  <si>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</si>
  <si>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</si>
  <si>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</si>
  <si>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</si>
  <si>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</si>
  <si>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</si>
  <si>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</si>
  <si>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</si>
  <si>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</si>
  <si>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</si>
  <si>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</si>
  <si>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</si>
  <si>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</si>
  <si>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</si>
  <si>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</si>
  <si>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</si>
  <si>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</si>
  <si>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</si>
  <si>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</si>
  <si>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</si>
  <si>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</si>
  <si>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</si>
  <si>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</si>
  <si>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</si>
  <si>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</si>
  <si>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</si>
  <si>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</si>
  <si>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</si>
  <si>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</si>
  <si>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</si>
  <si>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</si>
  <si>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</si>
  <si>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</si>
  <si>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</si>
  <si>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</si>
  <si>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</si>
  <si>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</si>
  <si>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</si>
  <si>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</si>
  <si>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</si>
  <si>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</si>
  <si>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</si>
  <si>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</si>
  <si>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</si>
  <si>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</si>
  <si>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</si>
  <si>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</si>
  <si>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</si>
  <si>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</si>
  <si>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</si>
  <si>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</si>
  <si>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</si>
  <si>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</si>
  <si>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</si>
  <si>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</si>
  <si>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</si>
  <si>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</si>
  <si>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</si>
  <si>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</si>
  <si>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</si>
  <si>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</si>
  <si>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</si>
  <si>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</si>
  <si>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</si>
  <si>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</si>
  <si>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</si>
  <si>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</si>
  <si>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</si>
  <si>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</si>
  <si>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</si>
  <si>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</si>
  <si>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</si>
  <si>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</si>
  <si>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</si>
  <si>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</si>
  <si>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</si>
  <si>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</si>
  <si>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</si>
  <si>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</si>
  <si>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</si>
  <si>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</si>
  <si>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</si>
  <si>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</si>
  <si>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</si>
  <si>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</si>
  <si>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</si>
  <si>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</si>
  <si>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</si>
  <si>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</si>
  <si>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</si>
  <si>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</si>
  <si>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</si>
  <si>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</si>
  <si>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</si>
  <si>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</si>
  <si>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</si>
  <si>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</si>
  <si>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</si>
  <si>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</si>
  <si>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</si>
  <si>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</si>
  <si>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</si>
  <si>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</si>
  <si>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</si>
  <si>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</si>
  <si>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</si>
  <si>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</si>
  <si>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</si>
  <si>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</si>
  <si>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</si>
  <si>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</si>
  <si>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</si>
  <si>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</si>
  <si>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</si>
  <si>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</si>
  <si>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</si>
  <si>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</si>
  <si>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</si>
  <si>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</si>
  <si>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</si>
  <si>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</si>
  <si>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</si>
  <si>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</si>
  <si>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</si>
  <si>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</si>
  <si>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</si>
  <si>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</si>
  <si>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</si>
  <si>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</si>
  <si>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</si>
  <si>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</si>
  <si>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</si>
  <si>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</si>
  <si>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</si>
  <si>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</si>
  <si>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</si>
  <si>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</si>
  <si>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</si>
  <si>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</si>
  <si>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</si>
  <si>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</si>
  <si>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</si>
  <si>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</si>
  <si>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</si>
  <si>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</si>
  <si>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</si>
  <si>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</si>
  <si>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</si>
  <si>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</si>
  <si>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</si>
  <si>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</si>
  <si>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</si>
  <si>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</si>
  <si>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</si>
  <si>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</si>
  <si>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</si>
  <si>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</si>
  <si>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</si>
  <si>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</si>
  <si>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</si>
  <si>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</si>
  <si>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</si>
  <si>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</si>
  <si>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</si>
  <si>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</si>
  <si>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</si>
  <si>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</si>
  <si>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</si>
  <si>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</si>
  <si>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</si>
  <si>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</si>
  <si>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</si>
  <si>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</si>
  <si>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</si>
  <si>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</si>
  <si>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</si>
  <si>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</si>
  <si>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</si>
  <si>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</si>
  <si>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</si>
  <si>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</si>
  <si>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</si>
  <si>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</si>
  <si>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</si>
  <si>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</si>
  <si>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</si>
  <si>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</si>
  <si>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</si>
  <si>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</si>
  <si>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</si>
  <si>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</si>
  <si>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</si>
  <si>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</si>
  <si>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</si>
  <si>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</si>
  <si>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</si>
  <si>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</si>
  <si>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</si>
  <si>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</si>
  <si>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</si>
  <si>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</si>
  <si>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</si>
  <si>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</si>
  <si>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</si>
  <si>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</si>
  <si>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</si>
  <si>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</si>
  <si>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</si>
  <si>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</si>
  <si>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</si>
  <si>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</si>
  <si>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</si>
  <si>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</si>
  <si>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</si>
  <si>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</si>
  <si>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</si>
  <si>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</si>
  <si>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</si>
  <si>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</si>
  <si>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</si>
  <si>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</si>
  <si>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</si>
  <si>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</si>
  <si>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</si>
  <si>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</si>
  <si>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</si>
  <si>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</si>
  <si>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</si>
  <si>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</si>
  <si>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</si>
  <si>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</si>
  <si>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</si>
  <si>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</si>
  <si>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</si>
  <si>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</si>
  <si>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</si>
  <si>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</si>
  <si>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</si>
  <si>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</si>
  <si>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</si>
  <si>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</si>
  <si>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</si>
  <si>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</si>
  <si>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</si>
  <si>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</si>
  <si>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</si>
  <si>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</si>
  <si>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</si>
  <si>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</si>
  <si>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</si>
  <si>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</si>
  <si>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</si>
  <si>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</si>
  <si>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</si>
  <si>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</si>
  <si>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</si>
  <si>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</si>
  <si>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</si>
  <si>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</si>
  <si>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</si>
  <si>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</si>
  <si>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</si>
  <si>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</si>
  <si>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</si>
  <si>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</si>
  <si>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</si>
  <si>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</si>
  <si>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</si>
  <si>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</si>
  <si>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</si>
  <si>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</si>
  <si>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</si>
  <si>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</si>
  <si>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</si>
  <si>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</si>
  <si>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</si>
  <si>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</si>
  <si>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</si>
  <si>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</si>
  <si>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</si>
  <si>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</si>
  <si>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</si>
  <si>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</si>
  <si>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</si>
  <si>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</si>
  <si>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</si>
  <si>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</si>
  <si>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</si>
  <si>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</si>
  <si>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</si>
  <si>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</si>
  <si>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</si>
  <si>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</si>
  <si>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</si>
  <si>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</si>
  <si>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</si>
  <si>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</si>
  <si>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</si>
  <si>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</si>
  <si>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</si>
  <si>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</si>
  <si>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</si>
  <si>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</si>
  <si>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</si>
  <si>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</si>
  <si>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</si>
  <si>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</si>
  <si>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</si>
  <si>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</si>
  <si>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</si>
  <si>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</si>
  <si>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</si>
  <si>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</si>
  <si>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</si>
  <si>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</si>
  <si>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</si>
  <si>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</si>
  <si>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</si>
  <si>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</si>
  <si>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</si>
  <si>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</si>
  <si>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</si>
  <si>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</si>
  <si>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</si>
  <si>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</si>
  <si>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</si>
  <si>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</si>
  <si>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</si>
  <si>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</si>
  <si>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</si>
  <si>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</si>
  <si>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</si>
  <si>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</si>
  <si>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</si>
  <si>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</si>
  <si>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</si>
  <si>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</si>
  <si>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</si>
  <si>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</si>
  <si>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</si>
  <si>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</si>
  <si>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</si>
  <si>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</si>
  <si>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</si>
  <si>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</si>
  <si>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</si>
  <si>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</si>
  <si>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</si>
  <si>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</si>
  <si>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</si>
  <si>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</si>
  <si>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</si>
  <si>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</si>
  <si>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</si>
  <si>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</si>
  <si>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</si>
  <si>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</si>
  <si>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</si>
  <si>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</si>
  <si>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</si>
  <si>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</si>
  <si>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</si>
  <si>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</si>
  <si>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</si>
  <si>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</si>
  <si>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</si>
  <si>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</si>
  <si>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</si>
  <si>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</si>
  <si>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</si>
  <si>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</si>
  <si>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</si>
  <si>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</si>
  <si>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</si>
  <si>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</si>
  <si>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</si>
  <si>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</si>
  <si>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</si>
  <si>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</si>
  <si>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</si>
  <si>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</si>
  <si>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</si>
  <si>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</si>
  <si>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</si>
  <si>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</si>
  <si>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</si>
  <si>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</si>
  <si>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</si>
  <si>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</si>
  <si>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</si>
  <si>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</si>
  <si>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</si>
  <si>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</si>
  <si>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</si>
  <si>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</si>
  <si>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</si>
  <si>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</si>
  <si>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</si>
  <si>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</si>
  <si>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</si>
  <si>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</si>
  <si>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</si>
  <si>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</si>
  <si>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</si>
  <si>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</si>
  <si>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</si>
  <si>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</si>
  <si>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</si>
  <si>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</si>
  <si>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</si>
  <si>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</si>
  <si>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</si>
  <si>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</si>
  <si>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</si>
  <si>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</si>
  <si>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</si>
  <si>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</si>
  <si>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</si>
  <si>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</si>
  <si>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</si>
  <si>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</si>
  <si>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</si>
  <si>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</si>
  <si>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</si>
  <si>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</si>
  <si>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</si>
  <si>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</si>
  <si>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</si>
  <si>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</si>
  <si>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</si>
  <si>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</si>
  <si>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</si>
  <si>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</si>
  <si>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</si>
  <si>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</si>
  <si>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</si>
  <si>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</si>
  <si>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</si>
  <si>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</si>
  <si>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</si>
  <si>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</si>
  <si>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</si>
  <si>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</si>
  <si>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</si>
  <si>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</si>
  <si>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</si>
  <si>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</si>
  <si>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</si>
  <si>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</si>
  <si>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</si>
  <si>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</si>
  <si>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</si>
  <si>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</si>
  <si>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</si>
  <si>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</si>
  <si>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</si>
  <si>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</si>
  <si>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</si>
  <si>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</si>
  <si>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</si>
  <si>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</si>
  <si>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</si>
  <si>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</si>
  <si>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</si>
  <si>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</si>
  <si>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</si>
  <si>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</si>
  <si>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</si>
  <si>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</si>
  <si>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</si>
  <si>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</si>
  <si>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</si>
  <si>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</si>
  <si>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</si>
  <si>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</si>
  <si>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</si>
  <si>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</si>
  <si>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</si>
  <si>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</si>
  <si>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</si>
  <si>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</si>
  <si>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</si>
  <si>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</si>
  <si>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</si>
  <si>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</si>
  <si>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</si>
  <si>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</si>
  <si>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</si>
  <si>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</si>
  <si>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</si>
  <si>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</si>
  <si>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</si>
  <si>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</si>
  <si>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</si>
  <si>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</si>
  <si>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</si>
  <si>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</si>
  <si>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</si>
  <si>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</si>
  <si>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</si>
  <si>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</si>
  <si>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</si>
  <si>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</si>
  <si>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</si>
  <si>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</si>
  <si>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</si>
  <si>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</si>
  <si>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</si>
  <si>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</si>
  <si>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</si>
  <si>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</si>
  <si>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</si>
  <si>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</si>
  <si>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</si>
  <si>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</si>
  <si>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</si>
  <si>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</si>
  <si>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</si>
  <si>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</si>
  <si>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</si>
  <si>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</si>
  <si>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</si>
  <si>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</si>
  <si>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</si>
  <si>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</si>
  <si>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</si>
  <si>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</si>
  <si>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</si>
  <si>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</si>
  <si>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</si>
  <si>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</si>
  <si>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</si>
  <si>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</si>
  <si>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</si>
  <si>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</si>
  <si>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</si>
  <si>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</si>
  <si>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</si>
  <si>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</si>
  <si>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</si>
  <si>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</si>
  <si>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</si>
  <si>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</si>
  <si>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</si>
  <si>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</si>
  <si>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</si>
  <si>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</si>
  <si>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</si>
  <si>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</si>
  <si>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</si>
  <si>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</si>
  <si>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</si>
  <si>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</si>
  <si>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</si>
  <si>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</si>
  <si>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</si>
  <si>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</si>
  <si>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</si>
  <si>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</si>
  <si>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</si>
  <si>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</si>
  <si>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</si>
  <si>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</si>
  <si>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</si>
  <si>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</si>
  <si>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</si>
  <si>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</si>
  <si>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</si>
  <si>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</si>
  <si>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</si>
  <si>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</si>
  <si>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</si>
  <si>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</si>
  <si>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</si>
  <si>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</si>
  <si>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</si>
  <si>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</si>
  <si>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</si>
  <si>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</si>
  <si>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</si>
  <si>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</si>
  <si>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</si>
  <si>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</si>
  <si>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</si>
  <si>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</si>
  <si>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</si>
  <si>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</si>
  <si>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</si>
  <si>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</si>
  <si>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</si>
  <si>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</si>
  <si>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</si>
  <si>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</si>
  <si>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</si>
  <si>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</si>
  <si>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</si>
  <si>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</si>
  <si>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</si>
  <si>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</si>
  <si>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</si>
  <si>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</si>
  <si>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</si>
  <si>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</si>
  <si>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</si>
  <si>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</si>
  <si>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</si>
  <si>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</si>
  <si>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</si>
  <si>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</si>
  <si>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</si>
  <si>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</si>
  <si>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</si>
  <si>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</si>
  <si>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</si>
  <si>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</si>
  <si>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</si>
  <si>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</si>
  <si>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</si>
  <si>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</si>
  <si>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</si>
  <si>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</si>
  <si>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</si>
  <si>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</si>
  <si>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</si>
  <si>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</si>
  <si>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</si>
  <si>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</si>
  <si>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</si>
  <si>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</si>
  <si>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</si>
  <si>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</si>
  <si>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</si>
  <si>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</si>
  <si>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</si>
  <si>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</si>
  <si>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</si>
  <si>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</si>
  <si>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</si>
  <si>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</si>
  <si>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</si>
  <si>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</si>
  <si>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</si>
  <si>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</si>
  <si>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</si>
  <si>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</si>
  <si>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</si>
  <si>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</si>
  <si>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</si>
  <si>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</si>
  <si>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</si>
  <si>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</si>
  <si>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</si>
  <si>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</si>
  <si>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</si>
  <si>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</si>
  <si>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</si>
  <si>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</si>
  <si>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</si>
  <si>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</si>
  <si>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</si>
  <si>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</si>
  <si>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</si>
  <si>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</si>
  <si>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</si>
  <si>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</si>
  <si>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</si>
  <si>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</si>
  <si>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</si>
  <si>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</si>
  <si>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</si>
  <si>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</si>
  <si>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</si>
  <si>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</si>
  <si>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</si>
  <si>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</si>
  <si>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</si>
  <si>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</si>
  <si>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</si>
  <si>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</si>
  <si>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</si>
  <si>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</si>
  <si>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</si>
  <si>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</si>
  <si>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</si>
  <si>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</si>
  <si>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</si>
  <si>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</si>
  <si>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</si>
  <si>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</si>
  <si>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</si>
  <si>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</si>
  <si>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</si>
  <si>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</si>
  <si>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</si>
  <si>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</si>
  <si>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</si>
  <si>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</si>
  <si>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</si>
  <si>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</si>
  <si>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</si>
  <si>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</si>
  <si>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</si>
  <si>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</si>
  <si>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</si>
  <si>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</si>
  <si>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</si>
  <si>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</si>
  <si>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</si>
  <si>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</si>
  <si>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</si>
  <si>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</si>
  <si>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</si>
  <si>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</si>
  <si>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</si>
  <si>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</si>
  <si>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</si>
  <si>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</si>
  <si>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</si>
  <si>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</si>
  <si>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</si>
  <si>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</si>
  <si>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</si>
  <si>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</si>
  <si>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</si>
  <si>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</si>
  <si>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</si>
  <si>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</si>
  <si>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</si>
  <si>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</si>
  <si>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</si>
  <si>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</si>
  <si>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</si>
  <si>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</si>
  <si>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</si>
  <si>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</si>
  <si>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</si>
  <si>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</si>
  <si>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</si>
  <si>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</si>
  <si>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</si>
  <si>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</si>
  <si>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</si>
  <si>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</si>
  <si>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</si>
  <si>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</si>
  <si>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</si>
  <si>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</si>
  <si>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</si>
  <si>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</si>
  <si>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</si>
  <si>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</si>
  <si>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</si>
  <si>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</si>
  <si>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</si>
  <si>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</si>
  <si>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</si>
  <si>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</si>
  <si>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</si>
  <si>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</si>
  <si>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</si>
  <si>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</si>
  <si>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</si>
  <si>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</si>
  <si>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</si>
  <si>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</si>
  <si>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</si>
  <si>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</si>
  <si>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</si>
  <si>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</si>
  <si>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</si>
  <si>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</si>
  <si>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</si>
  <si>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</si>
  <si>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</si>
  <si>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</si>
  <si>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</si>
  <si>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</si>
  <si>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</si>
  <si>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</si>
  <si>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</si>
  <si>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</si>
  <si>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</si>
  <si>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</si>
  <si>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</si>
  <si>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</si>
  <si>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</si>
  <si>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</si>
  <si>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</si>
  <si>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</si>
  <si>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</si>
  <si>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</si>
  <si>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</si>
  <si>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</si>
  <si>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</si>
  <si>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</si>
  <si>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</si>
  <si>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</si>
  <si>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</si>
  <si>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</si>
  <si>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</si>
  <si>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</si>
  <si>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</si>
  <si>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</si>
  <si>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</si>
  <si>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</si>
  <si>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</si>
  <si>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</si>
  <si>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</si>
  <si>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</si>
  <si>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</si>
  <si>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</si>
  <si>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</si>
  <si>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</si>
  <si>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</si>
  <si>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</si>
  <si>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</si>
  <si>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</si>
  <si>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</si>
  <si>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</si>
  <si>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</si>
  <si>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</si>
  <si>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</si>
  <si>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</si>
  <si>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</si>
  <si>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</si>
  <si>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</si>
  <si>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</si>
  <si>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</si>
  <si>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</si>
  <si>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</si>
  <si>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</si>
  <si>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</si>
  <si>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</si>
  <si>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</si>
  <si>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</si>
  <si>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</si>
  <si>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</si>
  <si>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</si>
  <si>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</si>
  <si>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</si>
  <si>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</si>
  <si>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</si>
  <si>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</si>
  <si>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</si>
  <si>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</si>
  <si>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</si>
  <si>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</si>
  <si>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</si>
  <si>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</si>
  <si>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</si>
  <si>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</si>
  <si>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</si>
  <si>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</si>
  <si>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</si>
  <si>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</si>
  <si>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</si>
  <si>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</si>
  <si>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</si>
  <si>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</si>
  <si>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</si>
  <si>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</si>
  <si>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</si>
  <si>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</si>
  <si>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</si>
  <si>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</si>
  <si>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</si>
  <si>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</si>
  <si>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</si>
  <si>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</si>
  <si>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</si>
  <si>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</si>
  <si>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</si>
  <si>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</si>
  <si>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</si>
  <si>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</si>
  <si>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</si>
  <si>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</si>
  <si>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</si>
  <si>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</si>
  <si>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</si>
  <si>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</si>
  <si>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</si>
  <si>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</si>
  <si>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</si>
  <si>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</si>
  <si>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</si>
  <si>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</si>
  <si>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</si>
  <si>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</si>
  <si>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</si>
  <si>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</si>
  <si>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</si>
  <si>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</si>
  <si>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</si>
  <si>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</si>
  <si>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</si>
  <si>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</si>
  <si>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</si>
  <si>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</si>
  <si>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</si>
  <si>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</si>
  <si>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</si>
  <si>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</si>
  <si>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</si>
  <si>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</si>
  <si>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</si>
  <si>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</si>
  <si>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</si>
  <si>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</si>
  <si>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</si>
  <si>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</si>
  <si>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</si>
  <si>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</si>
  <si>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</si>
  <si>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</si>
  <si>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</si>
  <si>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</si>
  <si>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</si>
  <si>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</si>
  <si>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</si>
  <si>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</si>
  <si>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</si>
  <si>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</si>
  <si>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</si>
  <si>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</si>
  <si>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</si>
  <si>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</si>
  <si>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</si>
  <si>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</si>
  <si>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</si>
  <si>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</si>
  <si>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</si>
  <si>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</si>
  <si>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</si>
  <si>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</si>
  <si>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</si>
  <si>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</si>
  <si>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</si>
  <si>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</si>
  <si>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</si>
  <si>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</si>
  <si>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</si>
  <si>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</si>
  <si>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</si>
  <si>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</si>
  <si>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</si>
  <si>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</si>
  <si>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</si>
  <si>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</si>
  <si>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</si>
  <si>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</si>
  <si>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</si>
  <si>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</si>
  <si>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</si>
  <si>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</si>
  <si>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</si>
  <si>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</si>
  <si>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</si>
  <si>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</si>
  <si>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</si>
  <si>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</si>
  <si>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</si>
  <si>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</si>
  <si>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</si>
  <si>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</si>
  <si>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</si>
  <si>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</si>
  <si>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</si>
  <si>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</si>
  <si>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</si>
  <si>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</si>
  <si>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</si>
  <si>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</si>
  <si>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</si>
  <si>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</si>
  <si>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</si>
  <si>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</si>
  <si>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</si>
  <si>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</si>
  <si>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</si>
  <si>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</si>
  <si>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</si>
  <si>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</si>
  <si>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</si>
  <si>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</si>
  <si>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</si>
  <si>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</si>
  <si>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</si>
  <si>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</si>
  <si>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</si>
  <si>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</si>
  <si>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</si>
  <si>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</si>
  <si>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</si>
  <si>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</si>
  <si>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</si>
  <si>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</si>
  <si>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</si>
  <si>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</si>
  <si>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</si>
  <si>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</si>
  <si>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</si>
  <si>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</si>
  <si>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</si>
  <si>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</si>
  <si>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</si>
  <si>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</si>
  <si>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</si>
  <si>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</si>
  <si>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</si>
  <si>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</si>
  <si>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</si>
  <si>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</si>
  <si>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</si>
  <si>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</si>
  <si>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</si>
  <si>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</si>
  <si>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</si>
  <si>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</si>
  <si>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</si>
  <si>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</si>
  <si>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</si>
  <si>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</si>
  <si>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</si>
  <si>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</si>
  <si>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</si>
  <si>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</si>
  <si>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</si>
  <si>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</si>
  <si>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</si>
  <si>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</si>
  <si>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</si>
  <si>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</si>
  <si>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</si>
  <si>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</si>
  <si>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</si>
  <si>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</si>
  <si>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</si>
  <si>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</si>
  <si>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</si>
  <si>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</si>
  <si>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</si>
  <si>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</si>
  <si>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</si>
  <si>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</si>
  <si>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</si>
  <si>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</si>
  <si>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</si>
  <si>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</si>
  <si>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</si>
  <si>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</si>
  <si>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</si>
  <si>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</si>
  <si>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</si>
  <si>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</si>
  <si>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</si>
  <si>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</si>
  <si>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</si>
  <si>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</si>
  <si>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</si>
  <si>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</si>
  <si>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</si>
  <si>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</si>
  <si>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</si>
  <si>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</si>
  <si>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</si>
  <si>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</si>
  <si>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</si>
  <si>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</si>
  <si>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</si>
  <si>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</si>
  <si>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</si>
  <si>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</si>
  <si>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</si>
  <si>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</si>
  <si>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</si>
  <si>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</si>
  <si>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</si>
  <si>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</si>
  <si>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</si>
  <si>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</si>
  <si>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</si>
  <si>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</si>
  <si>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</si>
  <si>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</si>
  <si>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</si>
  <si>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</si>
  <si>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</si>
  <si>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</si>
  <si>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</si>
  <si>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</si>
  <si>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</si>
  <si>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</si>
  <si>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</si>
  <si>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</si>
  <si>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</si>
  <si>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</si>
  <si>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</si>
  <si>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</si>
  <si>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</si>
  <si>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</si>
  <si>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</si>
  <si>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</si>
  <si>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</si>
  <si>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</si>
  <si>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</si>
  <si>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</si>
  <si>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</si>
  <si>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</si>
  <si>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</si>
  <si>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</si>
  <si>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</si>
  <si>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</si>
  <si>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</si>
  <si>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</si>
  <si>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</si>
  <si>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</si>
  <si>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</si>
  <si>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</si>
  <si>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</si>
  <si>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</si>
  <si>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</si>
  <si>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</si>
  <si>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</si>
  <si>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</si>
  <si>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</si>
  <si>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</si>
  <si>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</si>
  <si>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</si>
  <si>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</si>
  <si>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</si>
  <si>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</si>
  <si>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</si>
  <si>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</si>
  <si>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</si>
  <si>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</si>
  <si>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</si>
  <si>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</si>
  <si>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</si>
  <si>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</si>
  <si>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</si>
  <si>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</si>
  <si>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</si>
  <si>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</si>
  <si>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</si>
  <si>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</si>
  <si>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</si>
  <si>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</si>
  <si>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</si>
  <si>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</si>
  <si>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</si>
  <si>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</si>
  <si>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</si>
  <si>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</si>
  <si>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</si>
  <si>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</si>
  <si>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</si>
  <si>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</si>
  <si>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</si>
  <si>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</si>
  <si>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</si>
  <si>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</si>
  <si>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</si>
  <si>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</si>
  <si>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</si>
  <si>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</si>
  <si>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</si>
  <si>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</si>
  <si>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</si>
  <si>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</si>
  <si>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</si>
  <si>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</si>
  <si>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</si>
  <si>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</si>
  <si>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</si>
  <si>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</si>
  <si>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</si>
  <si>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</si>
  <si>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</si>
  <si>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</si>
  <si>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</si>
  <si>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</si>
  <si>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</si>
  <si>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</si>
  <si>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</si>
  <si>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</si>
  <si>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</si>
  <si>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</si>
  <si>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</si>
  <si>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</si>
  <si>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</si>
  <si>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</si>
  <si>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</si>
  <si>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</si>
  <si>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</si>
  <si>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</si>
  <si>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</si>
  <si>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</si>
  <si>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</si>
  <si>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</si>
  <si>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</si>
  <si>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</si>
  <si>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</si>
  <si>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</si>
  <si>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</si>
  <si>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</si>
  <si>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</si>
  <si>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</si>
  <si>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</si>
  <si>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</si>
  <si>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</si>
  <si>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</si>
  <si>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</si>
  <si>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</si>
  <si>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</si>
  <si>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</si>
  <si>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</si>
  <si>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</si>
  <si>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</si>
  <si>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</si>
  <si>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</si>
  <si>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</si>
  <si>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</si>
  <si>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</si>
  <si>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</si>
  <si>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</si>
  <si>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</si>
  <si>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</si>
  <si>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</si>
  <si>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</si>
  <si>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</si>
  <si>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</si>
  <si>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</si>
  <si>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</si>
  <si>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</si>
  <si>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</si>
  <si>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</si>
  <si>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</si>
  <si>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</si>
  <si>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</si>
  <si>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</si>
  <si>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</si>
  <si>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</si>
  <si>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</si>
  <si>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</si>
  <si>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</si>
  <si>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</si>
  <si>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</si>
  <si>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</si>
  <si>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</si>
  <si>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</si>
  <si>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</si>
  <si>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</si>
  <si>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</si>
  <si>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</si>
  <si>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</si>
  <si>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</si>
  <si>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</si>
  <si>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</si>
  <si>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</si>
  <si>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</si>
  <si>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</si>
  <si>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</si>
  <si>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</si>
  <si>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</si>
  <si>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</si>
  <si>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</si>
  <si>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</si>
  <si>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</si>
  <si>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</si>
  <si>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</si>
  <si>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</si>
  <si>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</si>
  <si>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</si>
  <si>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</si>
  <si>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</si>
  <si>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</si>
  <si>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</si>
  <si>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</si>
  <si>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</si>
  <si>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</si>
  <si>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</si>
  <si>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</si>
  <si>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</si>
  <si>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</si>
  <si>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</si>
  <si>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</si>
  <si>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</si>
  <si>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</si>
  <si>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</si>
  <si>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</si>
  <si>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</si>
  <si>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</si>
  <si>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</si>
  <si>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</si>
  <si>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</si>
  <si>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</si>
  <si>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</si>
  <si>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</si>
  <si>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</si>
  <si>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</si>
  <si>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</si>
  <si>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</si>
  <si>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</si>
  <si>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</si>
  <si>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</si>
  <si>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</si>
  <si>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</si>
  <si>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</si>
  <si>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</si>
  <si>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</si>
  <si>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</si>
  <si>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</si>
  <si>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</si>
  <si>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</si>
  <si>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</si>
  <si>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</si>
  <si>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</si>
  <si>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</si>
  <si>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</si>
  <si>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</si>
  <si>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</si>
  <si>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</si>
  <si>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</si>
  <si>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</si>
  <si>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</si>
  <si>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</si>
  <si>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</si>
  <si>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</si>
  <si>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</si>
  <si>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</si>
  <si>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</si>
  <si>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</si>
  <si>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</si>
  <si>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</si>
  <si>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</si>
  <si>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</si>
  <si>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</si>
  <si>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</si>
  <si>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</si>
  <si>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</si>
  <si>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</si>
  <si>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</si>
  <si>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</si>
  <si>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</si>
  <si>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</si>
  <si>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</si>
  <si>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</si>
  <si>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</si>
  <si>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</si>
  <si>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</si>
  <si>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</si>
  <si>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</si>
  <si>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</si>
  <si>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</si>
  <si>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</si>
  <si>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</si>
  <si>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</si>
  <si>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</si>
  <si>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</si>
  <si>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</si>
  <si>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</si>
  <si>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</si>
  <si>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</si>
  <si>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</si>
  <si>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</si>
  <si>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</si>
  <si>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</si>
  <si>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</si>
  <si>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</si>
  <si>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</si>
  <si>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</si>
  <si>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</si>
  <si>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</si>
  <si>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</si>
  <si>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</si>
  <si>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</si>
  <si>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</si>
  <si>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</si>
  <si>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</si>
  <si>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</si>
  <si>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</si>
  <si>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</si>
  <si>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</si>
  <si>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</si>
  <si>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</si>
  <si>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</si>
  <si>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</si>
  <si>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</si>
  <si>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</si>
  <si>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</si>
  <si>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</si>
  <si>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</si>
  <si>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</si>
  <si>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</si>
  <si>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</si>
  <si>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</si>
  <si>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</si>
  <si>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</si>
  <si>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</si>
  <si>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</si>
  <si>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</si>
  <si>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</si>
  <si>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</si>
  <si>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</si>
  <si>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</si>
  <si>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</si>
  <si>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</si>
  <si>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</si>
  <si>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</si>
  <si>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</si>
  <si>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</si>
  <si>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</si>
  <si>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</si>
  <si>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</si>
  <si>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</si>
  <si>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</si>
  <si>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</si>
  <si>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</si>
  <si>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</si>
  <si>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</si>
  <si>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</si>
  <si>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</si>
  <si>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</si>
  <si>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</si>
  <si>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</si>
  <si>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</si>
  <si>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</si>
  <si>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</si>
  <si>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</si>
  <si>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</si>
  <si>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</si>
  <si>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</si>
  <si>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</si>
  <si>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</si>
  <si>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</si>
  <si>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</si>
  <si>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</si>
  <si>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</si>
  <si>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</si>
  <si>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</si>
  <si>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</si>
  <si>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</si>
  <si>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</si>
  <si>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</si>
  <si>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</si>
  <si>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</si>
  <si>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</si>
  <si>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</si>
  <si>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</si>
  <si>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</si>
  <si>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</si>
  <si>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</si>
  <si>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</si>
  <si>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</si>
  <si>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</si>
  <si>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</si>
  <si>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</si>
  <si>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</si>
  <si>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</si>
  <si>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</si>
  <si>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</si>
  <si>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</si>
  <si>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</si>
  <si>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</si>
  <si>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</si>
  <si>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</si>
  <si>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</si>
  <si>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</si>
  <si>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</si>
  <si>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</si>
  <si>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</si>
  <si>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</si>
  <si>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</si>
  <si>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</si>
  <si>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</si>
  <si>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</si>
  <si>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</si>
  <si>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</si>
  <si>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</si>
  <si>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</si>
  <si>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</si>
  <si>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</si>
  <si>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</si>
  <si>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</si>
  <si>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</si>
  <si>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</si>
  <si>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</si>
  <si>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</si>
  <si>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</si>
  <si>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</si>
  <si>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</si>
  <si>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</si>
  <si>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</si>
  <si>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</si>
  <si>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</si>
  <si>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</si>
  <si>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</si>
  <si>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</si>
  <si>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</si>
  <si>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</si>
  <si>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</si>
  <si>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</si>
  <si>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</si>
  <si>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</si>
  <si>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</si>
  <si>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</si>
  <si>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</si>
  <si>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</si>
  <si>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</si>
  <si>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</si>
  <si>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</si>
  <si>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</si>
  <si>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</si>
  <si>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</si>
  <si>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</si>
  <si>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</si>
  <si>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</si>
  <si>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</si>
  <si>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</si>
  <si>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</si>
  <si>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</si>
  <si>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</si>
  <si>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</si>
  <si>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</si>
  <si>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</si>
  <si>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</si>
  <si>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</si>
  <si>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</si>
  <si>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</si>
  <si>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</si>
  <si>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</si>
  <si>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</si>
  <si>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</si>
  <si>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</si>
  <si>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</si>
  <si>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</si>
  <si>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</si>
  <si>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</si>
  <si>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</si>
  <si>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</si>
  <si>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</si>
  <si>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</si>
  <si>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</si>
  <si>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</si>
  <si>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</si>
  <si>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</si>
  <si>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</si>
  <si>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</si>
  <si>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</si>
  <si>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</si>
  <si>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</si>
  <si>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</si>
  <si>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</si>
  <si>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</si>
  <si>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</si>
  <si>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</si>
  <si>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</si>
  <si>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</si>
  <si>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</si>
  <si>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</si>
  <si>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</si>
  <si>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</si>
  <si>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</si>
  <si>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</si>
  <si>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</si>
  <si>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</si>
  <si>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</si>
  <si>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</si>
  <si>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</si>
  <si>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</si>
  <si>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</si>
  <si>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</si>
  <si>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</si>
  <si>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</si>
  <si>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</si>
  <si>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</si>
  <si>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</si>
  <si>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</si>
  <si>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</si>
  <si>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</si>
  <si>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</si>
  <si>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</si>
  <si>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</si>
  <si>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</si>
  <si>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</si>
  <si>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</si>
  <si>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</si>
  <si>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</si>
  <si>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</si>
  <si>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</si>
  <si>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</si>
  <si>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</si>
  <si>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</si>
  <si>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</si>
  <si>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</si>
  <si>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</si>
  <si>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</si>
  <si>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</si>
  <si>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</si>
  <si>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</si>
  <si>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</si>
  <si>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</si>
  <si>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</si>
  <si>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</si>
  <si>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</si>
  <si>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</si>
  <si>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</si>
  <si>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</si>
  <si>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</si>
  <si>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</si>
  <si>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</si>
  <si>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</si>
  <si>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</si>
  <si>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</si>
  <si>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</si>
  <si>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</si>
  <si>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</si>
  <si>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</si>
  <si>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</si>
  <si>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</si>
  <si>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</si>
  <si>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</si>
  <si>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</si>
  <si>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</si>
  <si>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</si>
  <si>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</si>
  <si>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</si>
  <si>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</si>
  <si>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</si>
  <si>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</si>
  <si>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</si>
  <si>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</si>
  <si>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</si>
  <si>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</si>
  <si>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</si>
  <si>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</si>
  <si>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</si>
  <si>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</si>
  <si>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</si>
  <si>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</si>
  <si>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</si>
  <si>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</si>
  <si>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</si>
  <si>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</si>
  <si>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</si>
  <si>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</si>
  <si>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</si>
  <si>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</si>
  <si>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</si>
  <si>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</si>
  <si>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</si>
  <si>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</si>
  <si>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</si>
  <si>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</si>
  <si>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</si>
  <si>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</si>
  <si>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</si>
  <si>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</si>
  <si>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</si>
  <si>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</si>
  <si>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</si>
  <si>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</si>
  <si>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</si>
  <si>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</si>
  <si>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</si>
  <si>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</si>
  <si>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</si>
  <si>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</si>
  <si>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</si>
  <si>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</si>
  <si>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</si>
  <si>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</si>
  <si>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</si>
  <si>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</si>
  <si>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</si>
  <si>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</si>
  <si>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</si>
  <si>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</si>
  <si>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</si>
  <si>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</si>
  <si>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</si>
  <si>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</si>
  <si>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</si>
  <si>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</si>
  <si>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</si>
  <si>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</si>
  <si>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</si>
  <si>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</si>
  <si>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</si>
  <si>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</si>
  <si>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</si>
  <si>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</si>
  <si>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</si>
  <si>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</si>
  <si>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</si>
  <si>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</si>
  <si>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</si>
  <si>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</si>
  <si>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</si>
  <si>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</si>
  <si>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</si>
  <si>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</si>
  <si>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</si>
  <si>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</si>
  <si>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</si>
  <si>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</si>
  <si>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</si>
  <si>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</si>
  <si>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</si>
  <si>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</si>
  <si>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</si>
  <si>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</si>
  <si>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</si>
  <si>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</si>
  <si>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</si>
  <si>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</si>
  <si>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</si>
  <si>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</si>
  <si>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</si>
  <si>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</si>
  <si>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</si>
  <si>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</si>
  <si>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</si>
  <si>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</si>
  <si>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</si>
  <si>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</si>
  <si>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</si>
  <si>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</si>
  <si>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</si>
  <si>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</si>
  <si>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</si>
  <si>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</si>
  <si>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</si>
  <si>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</si>
  <si>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</si>
  <si>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</si>
  <si>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</si>
  <si>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</si>
  <si>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</si>
  <si>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</si>
  <si>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</si>
  <si>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</si>
  <si>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</si>
  <si>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</si>
  <si>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</si>
  <si>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</si>
  <si>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</si>
  <si>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</si>
  <si>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</si>
  <si>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</si>
  <si>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</si>
  <si>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</si>
  <si>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</si>
  <si>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</si>
  <si>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</si>
  <si>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</si>
  <si>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</si>
  <si>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</si>
  <si>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</si>
  <si>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</si>
  <si>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</si>
  <si>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</si>
  <si>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</si>
  <si>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</si>
  <si>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</si>
  <si>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</si>
  <si>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</si>
  <si>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</si>
  <si>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</si>
  <si>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</si>
  <si>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</si>
  <si>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</si>
  <si>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</si>
  <si>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</si>
  <si>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</si>
  <si>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</si>
  <si>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</si>
  <si>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</si>
  <si>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</si>
  <si>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</si>
  <si>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</si>
  <si>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</si>
  <si>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</si>
  <si>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</si>
  <si>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</si>
  <si>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</si>
  <si>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</si>
  <si>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</si>
  <si>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</si>
  <si>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</si>
  <si>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</si>
  <si>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</si>
  <si>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</si>
  <si>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</si>
  <si>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</si>
  <si>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</si>
  <si>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</si>
  <si>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</si>
  <si>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</si>
  <si>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</si>
  <si>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</si>
  <si>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</si>
  <si>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</si>
  <si>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</si>
  <si>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</si>
  <si>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</si>
  <si>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</si>
  <si>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</si>
  <si>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</si>
  <si>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</si>
  <si>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</si>
  <si>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</si>
  <si>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</si>
  <si>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</si>
  <si>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</si>
  <si>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</si>
  <si>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</si>
  <si>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</si>
  <si>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</si>
  <si>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</si>
  <si>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</si>
  <si>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</si>
  <si>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</si>
  <si>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</si>
  <si>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</si>
  <si>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</si>
  <si>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</si>
  <si>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</si>
  <si>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</si>
  <si>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</si>
  <si>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</si>
  <si>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</si>
  <si>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</si>
  <si>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</si>
  <si>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</si>
  <si>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</si>
  <si>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</si>
  <si>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</si>
  <si>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</si>
  <si>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</si>
  <si>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</si>
  <si>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</si>
  <si>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</si>
  <si>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</si>
  <si>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</si>
  <si>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</si>
  <si>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</si>
  <si>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</si>
  <si>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</si>
  <si>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</si>
  <si>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</si>
  <si>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</si>
  <si>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</si>
  <si>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</si>
  <si>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</si>
  <si>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</si>
  <si>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</si>
  <si>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</si>
  <si>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</si>
  <si>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</si>
  <si>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</si>
  <si>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</si>
  <si>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</si>
  <si>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</si>
  <si>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</si>
  <si>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</si>
  <si>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</si>
  <si>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</si>
  <si>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</si>
  <si>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</si>
  <si>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</si>
  <si>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</si>
  <si>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</si>
  <si>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</si>
  <si>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</si>
  <si>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</si>
  <si>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</si>
  <si>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</si>
  <si>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</si>
  <si>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</si>
  <si>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</si>
  <si>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</si>
  <si>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</si>
  <si>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</si>
  <si>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</si>
  <si>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</si>
  <si>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</si>
  <si>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</si>
  <si>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</si>
  <si>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</si>
  <si>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</si>
  <si>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</si>
  <si>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</si>
  <si>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</si>
  <si>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</si>
  <si>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</si>
  <si>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</si>
  <si>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</si>
  <si>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</si>
  <si>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</si>
  <si>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</si>
  <si>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</si>
  <si>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</si>
  <si>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</si>
  <si>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</si>
  <si>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</si>
  <si>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</si>
  <si>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</si>
  <si>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</si>
  <si>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</si>
  <si>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</si>
  <si>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</si>
  <si>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</si>
  <si>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</si>
  <si>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</si>
  <si>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</si>
  <si>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</si>
  <si>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</si>
  <si>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</si>
  <si>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</si>
  <si>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</si>
  <si>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</si>
  <si>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</si>
  <si>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</si>
  <si>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</si>
  <si>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</si>
  <si>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</si>
  <si>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</si>
  <si>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</si>
  <si>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</si>
  <si>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</si>
  <si>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</si>
  <si>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</si>
  <si>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</si>
  <si>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</si>
  <si>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</si>
  <si>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</si>
  <si>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</si>
  <si>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</si>
  <si>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</si>
  <si>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</si>
  <si>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</si>
  <si>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</si>
  <si>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</si>
  <si>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</si>
  <si>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</si>
  <si>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</si>
  <si>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</si>
  <si>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</si>
  <si>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</si>
  <si>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</si>
  <si>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</si>
  <si>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</si>
  <si>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</si>
  <si>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</si>
  <si>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</si>
  <si>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</si>
  <si>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</si>
  <si>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</si>
  <si>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</si>
  <si>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</si>
  <si>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</si>
  <si>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</si>
  <si>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</si>
  <si>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</si>
  <si>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</si>
  <si>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</si>
  <si>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</si>
  <si>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</si>
  <si>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</si>
  <si>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</si>
  <si>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</si>
  <si>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</si>
  <si>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</si>
  <si>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</si>
  <si>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</si>
  <si>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</si>
  <si>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</si>
  <si>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</si>
  <si>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</si>
  <si>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</si>
  <si>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</si>
  <si>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</si>
  <si>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</si>
  <si>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</si>
  <si>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</si>
  <si>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</si>
  <si>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</si>
  <si>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</si>
  <si>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</si>
  <si>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</si>
  <si>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</si>
  <si>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</si>
  <si>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</si>
  <si>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</si>
  <si>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</si>
  <si>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</si>
  <si>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</si>
  <si>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</si>
  <si>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</si>
  <si>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</si>
  <si>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</si>
  <si>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</si>
  <si>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</si>
  <si>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</si>
  <si>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</si>
  <si>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</si>
  <si>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</si>
  <si>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</si>
  <si>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</si>
  <si>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</si>
  <si>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</si>
  <si>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</si>
  <si>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</si>
  <si>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</si>
  <si>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</si>
  <si>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</si>
  <si>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</si>
  <si>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</si>
  <si>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</si>
  <si>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</si>
  <si>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</si>
  <si>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</si>
  <si>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</si>
  <si>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</si>
  <si>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</si>
  <si>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</si>
  <si>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</si>
  <si>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</si>
  <si>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</si>
  <si>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</si>
  <si>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</si>
  <si>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</si>
  <si>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</si>
  <si>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</si>
  <si>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</si>
  <si>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</si>
  <si>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</si>
  <si>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</si>
  <si>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</si>
  <si>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</si>
  <si>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</si>
  <si>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</si>
  <si>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</si>
  <si>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</si>
  <si>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</si>
  <si>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</si>
  <si>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</si>
  <si>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</si>
  <si>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</si>
  <si>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</si>
  <si>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</si>
  <si>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</si>
  <si>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</si>
  <si>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</si>
  <si>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</si>
  <si>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</si>
  <si>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</si>
  <si>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</si>
  <si>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</si>
  <si>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</si>
  <si>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</si>
  <si>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</si>
  <si>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</si>
  <si>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</si>
  <si>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</si>
  <si>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</si>
  <si>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</si>
  <si>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</si>
  <si>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</si>
  <si>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</si>
  <si>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</si>
  <si>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</si>
  <si>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</si>
  <si>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</si>
  <si>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</si>
  <si>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</si>
  <si>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</si>
  <si>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</si>
  <si>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</si>
  <si>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</si>
  <si>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</si>
  <si>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</si>
  <si>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</si>
  <si>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</si>
  <si>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</si>
  <si>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</si>
  <si>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</si>
  <si>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</si>
  <si>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</si>
  <si>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</si>
  <si>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</si>
  <si>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</si>
  <si>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</si>
  <si>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</si>
  <si>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</si>
  <si>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</si>
  <si>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</si>
  <si>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</si>
  <si>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</si>
  <si>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</si>
  <si>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</si>
  <si>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</si>
  <si>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</si>
  <si>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</si>
  <si>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</si>
  <si>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</si>
  <si>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</si>
  <si>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</si>
  <si>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</si>
  <si>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</si>
  <si>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</si>
  <si>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</si>
  <si>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</si>
  <si>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</si>
  <si>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</si>
  <si>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</si>
  <si>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</si>
  <si>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</si>
  <si>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</si>
  <si>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</si>
  <si>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</si>
  <si>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</si>
  <si>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</si>
  <si>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</si>
  <si>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</si>
  <si>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</si>
  <si>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</si>
  <si>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</si>
  <si>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</si>
  <si>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</si>
  <si>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</si>
  <si>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</si>
  <si>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</si>
  <si>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</si>
  <si>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</si>
  <si>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</si>
  <si>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</si>
  <si>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</si>
  <si>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</si>
  <si>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</si>
  <si>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</si>
  <si>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</si>
  <si>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</si>
  <si>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</si>
  <si>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</si>
  <si>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</si>
  <si>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</si>
  <si>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</si>
  <si>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</si>
  <si>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</si>
  <si>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</si>
  <si>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</si>
  <si>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</si>
  <si>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</si>
  <si>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</si>
  <si>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</si>
  <si>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</si>
  <si>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</si>
  <si>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</si>
  <si>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</si>
  <si>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</si>
  <si>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</si>
  <si>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</si>
  <si>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</si>
  <si>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</si>
  <si>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</si>
  <si>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</si>
  <si>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</si>
  <si>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</si>
  <si>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</si>
  <si>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</si>
  <si>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</si>
  <si>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</si>
  <si>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</si>
  <si>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</si>
  <si>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</si>
  <si>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</si>
  <si>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</si>
  <si>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</si>
  <si>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</si>
  <si>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</si>
  <si>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</si>
  <si>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</si>
  <si>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</si>
  <si>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</si>
  <si>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</si>
  <si>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</si>
  <si>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</si>
  <si>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</si>
  <si>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</si>
  <si>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</si>
  <si>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</si>
  <si>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</si>
  <si>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</si>
  <si>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</si>
  <si>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</si>
  <si>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</si>
  <si>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</si>
  <si>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</si>
  <si>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</si>
  <si>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</si>
  <si>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</si>
  <si>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</si>
  <si>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</si>
  <si>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</si>
  <si>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</si>
  <si>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</si>
  <si>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</si>
  <si>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</si>
  <si>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</si>
  <si>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</si>
  <si>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</si>
  <si>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</si>
  <si>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</si>
  <si>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</si>
  <si>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</si>
  <si>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</si>
  <si>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</si>
  <si>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</si>
  <si>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</si>
  <si>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</si>
  <si>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</si>
  <si>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</si>
  <si>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</si>
  <si>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</si>
  <si>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</si>
  <si>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</si>
  <si>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</si>
  <si>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</si>
  <si>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</si>
  <si>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</si>
  <si>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</si>
  <si>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</si>
  <si>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</si>
  <si>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</si>
  <si>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</si>
  <si>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</si>
  <si>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</si>
  <si>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</si>
  <si>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</si>
  <si>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</si>
  <si>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</si>
  <si>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</si>
  <si>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</si>
  <si>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</si>
  <si>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</si>
  <si>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</si>
  <si>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</si>
  <si>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</si>
  <si>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</si>
  <si>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</si>
  <si>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</si>
  <si>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</si>
  <si>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</si>
  <si>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</si>
  <si>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</si>
  <si>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</si>
  <si>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</si>
  <si>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</si>
  <si>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</si>
  <si>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</si>
  <si>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</si>
  <si>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</si>
  <si>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</si>
  <si>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</si>
  <si>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</si>
  <si>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</si>
  <si>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</si>
  <si>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</si>
  <si>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</si>
  <si>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</si>
  <si>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</si>
  <si>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</si>
  <si>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</si>
  <si>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</si>
  <si>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</si>
  <si>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</si>
  <si>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</si>
  <si>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</si>
  <si>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</si>
  <si>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</si>
  <si>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</si>
  <si>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</si>
  <si>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</si>
  <si>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</si>
  <si>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</si>
  <si>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</si>
  <si>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</si>
  <si>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</si>
  <si>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</si>
  <si>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</si>
  <si>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</si>
  <si>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</si>
  <si>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</si>
  <si>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</si>
  <si>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</si>
  <si>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</si>
  <si>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</si>
  <si>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</si>
  <si>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</si>
  <si>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</si>
  <si>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</si>
  <si>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</si>
  <si>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</si>
  <si>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</si>
  <si>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</si>
  <si>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</si>
  <si>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</si>
  <si>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</si>
  <si>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</si>
  <si>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</si>
  <si>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</si>
  <si>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</si>
  <si>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</si>
  <si>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</si>
  <si>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</si>
  <si>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</si>
  <si>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</si>
  <si>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</si>
  <si>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</si>
  <si>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</si>
  <si>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</si>
  <si>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</si>
  <si>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</si>
  <si>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</si>
  <si>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</si>
  <si>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</si>
  <si>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</si>
  <si>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</si>
  <si>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</si>
  <si>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</si>
  <si>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</si>
  <si>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</si>
  <si>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</si>
  <si>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</si>
  <si>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</si>
  <si>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</si>
  <si>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</si>
  <si>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</si>
  <si>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</si>
  <si>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</si>
  <si>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</si>
  <si>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</si>
  <si>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</si>
  <si>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</si>
  <si>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</si>
  <si>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</si>
  <si>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</si>
  <si>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</si>
  <si>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</si>
  <si>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</si>
  <si>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</si>
  <si>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</si>
  <si>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</si>
  <si>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</si>
  <si>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</si>
  <si>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</si>
  <si>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</si>
  <si>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</si>
  <si>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</si>
  <si>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</si>
  <si>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</si>
  <si>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</si>
  <si>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</si>
  <si>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</si>
  <si>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</si>
  <si>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</si>
  <si>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</si>
  <si>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</si>
  <si>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</si>
  <si>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</si>
  <si>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</si>
  <si>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</si>
  <si>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</si>
  <si>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</si>
  <si>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</si>
  <si>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</si>
  <si>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</si>
  <si>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</si>
  <si>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</si>
  <si>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</si>
  <si>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</si>
  <si>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</si>
  <si>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</si>
  <si>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</si>
  <si>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</si>
  <si>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</si>
  <si>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</si>
  <si>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</si>
  <si>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</si>
  <si>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</si>
  <si>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</si>
  <si>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</si>
  <si>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</si>
  <si>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</si>
  <si>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</si>
  <si>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</si>
  <si>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</si>
  <si>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</si>
  <si>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</si>
  <si>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</si>
  <si>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</si>
  <si>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</si>
  <si>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</si>
  <si>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</si>
  <si>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</si>
  <si>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</si>
  <si>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</si>
  <si>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</si>
  <si>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</si>
  <si>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</si>
  <si>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</si>
  <si>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</si>
  <si>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</si>
  <si>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</si>
  <si>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</si>
  <si>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</si>
  <si>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</si>
  <si>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</si>
  <si>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</si>
  <si>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</si>
  <si>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</si>
  <si>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</si>
  <si>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</si>
  <si>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</si>
  <si>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</si>
  <si>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</si>
  <si>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</si>
  <si>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</si>
  <si>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</si>
  <si>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</si>
  <si>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</si>
  <si>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</si>
  <si>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</si>
  <si>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</si>
  <si>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</si>
  <si>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</si>
  <si>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</si>
  <si>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</si>
  <si>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</si>
  <si>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</si>
  <si>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</si>
  <si>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</si>
  <si>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</si>
  <si>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</si>
  <si>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</si>
  <si>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</si>
  <si>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</si>
  <si>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</si>
  <si>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</si>
  <si>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</si>
  <si>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</si>
  <si>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</si>
  <si>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</si>
  <si>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</si>
  <si>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</si>
  <si>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</si>
  <si>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</si>
  <si>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</si>
  <si>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</si>
  <si>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</si>
  <si>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</si>
  <si>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</si>
  <si>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</si>
  <si>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</si>
  <si>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</si>
  <si>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</si>
  <si>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</si>
  <si>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</si>
  <si>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</si>
  <si>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</si>
  <si>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</si>
  <si>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</si>
  <si>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</si>
  <si>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</si>
  <si>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</si>
  <si>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</si>
  <si>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</si>
  <si>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</si>
  <si>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</si>
  <si>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</si>
  <si>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</si>
  <si>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</si>
  <si>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</si>
  <si>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</si>
  <si>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</si>
  <si>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</si>
  <si>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</si>
  <si>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</si>
  <si>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</si>
  <si>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</si>
  <si>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</si>
  <si>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</si>
  <si>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</si>
  <si>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</si>
  <si>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</si>
  <si>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</si>
  <si>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</si>
  <si>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</si>
  <si>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</si>
  <si>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</si>
  <si>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</si>
  <si>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</si>
  <si>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</si>
  <si>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</si>
  <si>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</si>
  <si>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</si>
  <si>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</si>
  <si>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</si>
  <si>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</si>
  <si>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</si>
  <si>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</si>
  <si>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</si>
  <si>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</si>
  <si>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</si>
  <si>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</si>
  <si>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</si>
  <si>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</si>
  <si>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</si>
  <si>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</si>
  <si>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</si>
  <si>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</si>
  <si>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</si>
  <si>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</si>
  <si>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</si>
  <si>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</si>
  <si>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</si>
  <si>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</si>
  <si>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</si>
  <si>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</si>
  <si>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</si>
  <si>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</si>
  <si>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</si>
  <si>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</si>
  <si>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</si>
  <si>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</si>
  <si>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</si>
  <si>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</si>
  <si>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</si>
  <si>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</si>
  <si>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</si>
  <si>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</si>
  <si>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</si>
  <si>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</si>
  <si>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</si>
  <si>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</si>
  <si>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</si>
  <si>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</si>
  <si>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</si>
  <si>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</si>
  <si>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</si>
  <si>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</si>
  <si>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</si>
  <si>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</si>
  <si>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</si>
  <si>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</si>
  <si>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</si>
  <si>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</si>
  <si>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</si>
  <si>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</si>
  <si>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</si>
  <si>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</si>
  <si>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</si>
  <si>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</si>
  <si>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</si>
  <si>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</si>
  <si>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</si>
  <si>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</si>
  <si>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</si>
  <si>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</si>
  <si>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</si>
  <si>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</si>
  <si>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</si>
  <si>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</si>
  <si>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</si>
  <si>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</si>
  <si>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</si>
  <si>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</si>
  <si>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</si>
  <si>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</si>
  <si>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</si>
  <si>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</si>
  <si>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</si>
  <si>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</si>
  <si>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</si>
  <si>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</si>
  <si>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</si>
  <si>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</si>
  <si>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</si>
  <si>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</si>
  <si>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</si>
  <si>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</si>
  <si>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</si>
  <si>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</si>
  <si>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</si>
  <si>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</si>
  <si>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</si>
  <si>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</si>
  <si>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</si>
  <si>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</si>
  <si>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</si>
  <si>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</si>
  <si>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</si>
  <si>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</si>
  <si>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</si>
  <si>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</si>
  <si>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</si>
  <si>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</si>
  <si>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</si>
  <si>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</si>
  <si>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</si>
  <si>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</si>
  <si>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</si>
  <si>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</si>
  <si>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</si>
  <si>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</si>
  <si>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</si>
  <si>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</si>
  <si>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</si>
  <si>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</si>
  <si>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</si>
  <si>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</si>
  <si>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</si>
  <si>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</si>
  <si>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</si>
  <si>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</si>
  <si>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</si>
  <si>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</si>
  <si>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</si>
  <si>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</si>
  <si>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</si>
  <si>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</si>
  <si>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</si>
  <si>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</si>
  <si>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</si>
  <si>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</si>
  <si>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</si>
  <si>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</si>
  <si>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</si>
  <si>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</si>
  <si>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</si>
  <si>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</si>
  <si>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</si>
  <si>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</si>
  <si>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</si>
  <si>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</si>
  <si>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</si>
  <si>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</si>
  <si>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</si>
  <si>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</si>
  <si>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</si>
  <si>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</si>
  <si>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</si>
  <si>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</si>
  <si>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</si>
  <si>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</si>
  <si>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</si>
  <si>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</si>
  <si>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</si>
  <si>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</si>
  <si>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</si>
  <si>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</si>
  <si>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</si>
  <si>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</si>
  <si>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</si>
  <si>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</si>
  <si>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</si>
  <si>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</si>
  <si>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</si>
  <si>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</si>
  <si>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</si>
  <si>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</si>
  <si>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</si>
  <si>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</si>
  <si>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</si>
  <si>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</si>
  <si>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</si>
  <si>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</si>
  <si>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</si>
  <si>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</si>
  <si>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</si>
  <si>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</si>
  <si>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</si>
  <si>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</si>
  <si>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</si>
  <si>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</si>
  <si>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</si>
  <si>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</si>
  <si>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</si>
  <si>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</si>
  <si>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</si>
  <si>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</si>
  <si>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</si>
  <si>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</si>
  <si>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</si>
  <si>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</si>
  <si>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</si>
  <si>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</si>
  <si>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</si>
  <si>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</si>
  <si>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</si>
  <si>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</si>
  <si>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</si>
  <si>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</si>
  <si>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</si>
  <si>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</si>
  <si>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</si>
  <si>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</si>
  <si>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</si>
  <si>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</si>
  <si>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</si>
  <si>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</si>
  <si>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</si>
  <si>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</si>
  <si>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</si>
  <si>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</si>
  <si>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</si>
  <si>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</si>
  <si>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</si>
  <si>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</si>
  <si>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</si>
  <si>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</si>
  <si>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</si>
  <si>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</si>
  <si>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</si>
  <si>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</si>
  <si>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</si>
  <si>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</si>
  <si>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</si>
  <si>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</si>
  <si>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</si>
  <si>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</si>
  <si>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</si>
  <si>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</si>
  <si>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</si>
  <si>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</si>
  <si>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</si>
  <si>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</si>
  <si>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</si>
  <si>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</si>
  <si>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</si>
  <si>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</si>
  <si>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</si>
  <si>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</si>
  <si>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</si>
  <si>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</si>
  <si>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</si>
  <si>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</si>
  <si>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</si>
  <si>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</si>
  <si>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</si>
  <si>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</si>
  <si>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</si>
  <si>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</si>
  <si>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</si>
  <si>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</si>
  <si>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</si>
  <si>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</si>
  <si>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</si>
  <si>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</si>
  <si>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</si>
  <si>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</si>
  <si>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</si>
  <si>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</si>
  <si>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</si>
  <si>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</si>
  <si>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</si>
  <si>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</si>
  <si>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</si>
  <si>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</si>
  <si>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</si>
  <si>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</si>
  <si>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</si>
  <si>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</si>
  <si>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</si>
  <si>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</si>
  <si>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</si>
  <si>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</si>
  <si>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</si>
  <si>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</si>
  <si>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</si>
  <si>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</si>
  <si>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</si>
  <si>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</si>
  <si>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</si>
  <si>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</si>
  <si>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</si>
  <si>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</si>
  <si>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</si>
  <si>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</si>
  <si>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</si>
  <si>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</si>
  <si>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</si>
  <si>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</si>
  <si>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</si>
  <si>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</si>
  <si>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</si>
  <si>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</si>
  <si>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</si>
  <si>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</si>
  <si>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</si>
  <si>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</si>
  <si>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</si>
  <si>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</si>
  <si>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</si>
  <si>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</si>
  <si>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</si>
  <si>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</si>
  <si>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</si>
  <si>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</si>
  <si>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</si>
  <si>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</si>
  <si>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</si>
  <si>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</si>
  <si>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</si>
  <si>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</si>
  <si>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</si>
  <si>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</si>
  <si>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</si>
  <si>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</si>
  <si>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</si>
  <si>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</si>
  <si>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</si>
  <si>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</si>
  <si>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</si>
  <si>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</si>
  <si>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</si>
  <si>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</si>
  <si>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</si>
  <si>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</si>
  <si>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</si>
  <si>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</si>
  <si>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</si>
  <si>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</si>
  <si>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</si>
  <si>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</si>
  <si>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</si>
  <si>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</si>
  <si>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</si>
  <si>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</si>
  <si>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</si>
  <si>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</si>
  <si>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</si>
  <si>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</si>
  <si>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</si>
  <si>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</si>
  <si>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</si>
  <si>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</si>
  <si>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</si>
  <si>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</si>
  <si>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</si>
  <si>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</si>
  <si>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</si>
  <si>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</si>
  <si>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</si>
  <si>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</si>
  <si>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</si>
  <si>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</si>
  <si>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</si>
  <si>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</si>
  <si>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</si>
  <si>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</si>
  <si>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</si>
  <si>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</si>
  <si>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</si>
  <si>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</si>
  <si>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</si>
  <si>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</si>
  <si>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</si>
  <si>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</si>
  <si>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</si>
  <si>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</si>
  <si>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</si>
  <si>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</si>
  <si>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</si>
  <si>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</si>
  <si>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</si>
  <si>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</si>
  <si>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</si>
  <si>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</si>
  <si>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</si>
  <si>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</si>
  <si>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</si>
  <si>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</si>
  <si>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</si>
  <si>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</si>
  <si>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</si>
  <si>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</si>
  <si>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</si>
  <si>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</si>
  <si>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</si>
  <si>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</si>
  <si>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</si>
  <si>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</si>
  <si>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</si>
  <si>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</si>
  <si>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</si>
  <si>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</si>
  <si>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</si>
  <si>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</si>
  <si>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</si>
  <si>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</si>
  <si>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</si>
  <si>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</si>
  <si>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</si>
  <si>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</si>
  <si>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</si>
  <si>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</si>
  <si>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</si>
  <si>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</si>
  <si>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</si>
  <si>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</si>
  <si>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</si>
  <si>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</si>
  <si>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</si>
  <si>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</si>
  <si>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</si>
  <si>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</si>
  <si>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</si>
  <si>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</si>
  <si>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</si>
  <si>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</si>
  <si>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</si>
  <si>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</si>
  <si>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</si>
  <si>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</si>
  <si>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</si>
  <si>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</si>
  <si>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</si>
  <si>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</si>
  <si>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</si>
  <si>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</si>
  <si>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</si>
  <si>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</si>
  <si>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</si>
  <si>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</si>
  <si>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</si>
  <si>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</si>
  <si>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</si>
  <si>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</si>
  <si>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</si>
  <si>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</si>
  <si>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</si>
  <si>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</si>
  <si>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</si>
  <si>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</si>
  <si>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</si>
  <si>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</si>
  <si>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</si>
  <si>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</si>
  <si>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</si>
  <si>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</si>
  <si>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</si>
  <si>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</si>
  <si>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</si>
  <si>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</si>
  <si>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</si>
  <si>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</si>
  <si>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</si>
  <si>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</si>
  <si>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</si>
  <si>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</si>
  <si>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</si>
  <si>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</si>
  <si>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</si>
  <si>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</si>
  <si>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</si>
  <si>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</si>
  <si>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</si>
  <si>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</si>
  <si>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</si>
  <si>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</si>
  <si>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</si>
  <si>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</si>
  <si>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</si>
  <si>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</si>
  <si>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</si>
  <si>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</si>
  <si>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</si>
  <si>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</si>
  <si>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</si>
  <si>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</si>
  <si>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</si>
  <si>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</si>
  <si>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</si>
  <si>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</si>
  <si>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</si>
  <si>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</si>
  <si>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</si>
  <si>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</si>
  <si>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</si>
  <si>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</si>
  <si>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</si>
  <si>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</si>
  <si>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</si>
  <si>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</si>
  <si>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</si>
  <si>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</si>
  <si>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</si>
  <si>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</si>
  <si>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</si>
  <si>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</si>
  <si>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</si>
  <si>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</si>
  <si>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</si>
  <si>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</si>
  <si>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</si>
  <si>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</si>
  <si>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</si>
  <si>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</si>
  <si>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</si>
  <si>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</si>
  <si>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</si>
  <si>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</si>
  <si>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</si>
  <si>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</si>
  <si>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</si>
  <si>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</si>
  <si>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</si>
  <si>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</si>
  <si>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</si>
  <si>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</si>
  <si>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</si>
  <si>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</si>
  <si>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</si>
  <si>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</si>
  <si>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</si>
  <si>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</si>
  <si>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</si>
  <si>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</si>
  <si>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</si>
  <si>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</si>
  <si>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</si>
  <si>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</si>
  <si>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</si>
  <si>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</si>
  <si>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</si>
  <si>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</si>
  <si>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</si>
  <si>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</si>
  <si>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</si>
  <si>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</si>
  <si>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</si>
  <si>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</si>
  <si>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</si>
  <si>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</si>
  <si>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</si>
  <si>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</si>
  <si>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</si>
  <si>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</si>
  <si>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</si>
  <si>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</si>
  <si>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</si>
  <si>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</si>
  <si>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</si>
  <si>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</si>
  <si>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</si>
  <si>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</si>
  <si>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</si>
  <si>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</si>
  <si>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</si>
  <si>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</si>
  <si>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</si>
  <si>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</si>
  <si>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</si>
  <si>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</si>
  <si>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</si>
  <si>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</si>
  <si>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</si>
  <si>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</si>
  <si>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</si>
  <si>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</si>
  <si>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</si>
  <si>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</si>
  <si>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</si>
  <si>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</si>
  <si>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</si>
  <si>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</si>
  <si>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</si>
  <si>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</si>
  <si>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</si>
  <si>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</si>
  <si>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</si>
  <si>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</si>
  <si>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</si>
  <si>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</si>
  <si>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</si>
  <si>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</si>
  <si>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</si>
  <si>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</si>
  <si>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</si>
  <si>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</si>
  <si>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</si>
  <si>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</si>
  <si>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</si>
  <si>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</si>
  <si>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</si>
  <si>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</si>
  <si>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</si>
  <si>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</si>
  <si>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</si>
  <si>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</si>
  <si>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</si>
  <si>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</si>
  <si>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</si>
  <si>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</si>
  <si>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</si>
  <si>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</si>
  <si>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</si>
  <si>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</si>
  <si>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</si>
  <si>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</si>
  <si>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</si>
  <si>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</si>
  <si>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</si>
  <si>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</si>
  <si>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</si>
  <si>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</si>
  <si>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</si>
  <si>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</si>
  <si>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</si>
  <si>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</si>
  <si>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</si>
  <si>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</si>
  <si>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</si>
  <si>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</si>
  <si>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</si>
  <si>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</si>
  <si>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</si>
  <si>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</si>
  <si>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</si>
  <si>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</si>
  <si>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</si>
  <si>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</si>
  <si>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</si>
  <si>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</si>
  <si>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</si>
  <si>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</si>
  <si>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</si>
  <si>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</si>
  <si>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</si>
  <si>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</si>
  <si>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</si>
  <si>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</si>
  <si>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</si>
  <si>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</si>
  <si>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</si>
  <si>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</si>
  <si>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</si>
  <si>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</si>
  <si>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</si>
  <si>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</si>
  <si>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</si>
  <si>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</si>
  <si>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</si>
  <si>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</si>
  <si>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</si>
  <si>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</si>
  <si>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</si>
  <si>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</si>
  <si>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</si>
  <si>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</si>
  <si>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</si>
  <si>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</si>
  <si>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</si>
  <si>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</si>
  <si>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</si>
  <si>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</si>
  <si>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</si>
  <si>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</si>
  <si>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</si>
  <si>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</si>
  <si>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</si>
  <si>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</si>
  <si>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</si>
  <si>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</si>
  <si>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</si>
  <si>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</si>
  <si>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</si>
  <si>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</si>
  <si>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</si>
  <si>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</si>
  <si>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</si>
  <si>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</si>
  <si>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</si>
  <si>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</si>
  <si>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</si>
  <si>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</si>
  <si>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</si>
  <si>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</si>
  <si>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</si>
  <si>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</si>
  <si>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</si>
  <si>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</si>
  <si>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</si>
  <si>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</si>
  <si>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</si>
  <si>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</si>
  <si>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</si>
  <si>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</si>
  <si>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</si>
  <si>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</si>
  <si>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</si>
  <si>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</si>
  <si>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</si>
  <si>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</si>
  <si>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</si>
  <si>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</si>
  <si>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</si>
  <si>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</si>
  <si>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</si>
  <si>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</si>
  <si>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</si>
  <si>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</si>
  <si>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</si>
  <si>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</si>
  <si>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</si>
  <si>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</si>
  <si>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</si>
  <si>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</si>
  <si>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</si>
  <si>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</si>
  <si>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</si>
  <si>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</si>
  <si>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</si>
  <si>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</si>
  <si>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</si>
  <si>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</si>
  <si>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</si>
  <si>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</si>
  <si>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</si>
  <si>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</si>
  <si>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</si>
  <si>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</si>
  <si>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</si>
  <si>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</si>
  <si>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</si>
  <si>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</si>
  <si>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</si>
  <si>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</si>
  <si>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</si>
  <si>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</si>
  <si>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</si>
  <si>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</si>
  <si>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</si>
  <si>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</si>
  <si>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</si>
  <si>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</si>
  <si>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</si>
  <si>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</si>
  <si>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</si>
  <si>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</si>
  <si>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</si>
  <si>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</si>
  <si>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</si>
  <si>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</si>
  <si>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</si>
  <si>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</si>
  <si>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</si>
  <si>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</si>
  <si>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</si>
  <si>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</si>
  <si>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</si>
  <si>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</si>
  <si>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</si>
  <si>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</si>
  <si>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</si>
  <si>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</si>
  <si>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</si>
  <si>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</si>
  <si>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</si>
  <si>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</si>
  <si>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</si>
  <si>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</si>
  <si>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</si>
  <si>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</si>
  <si>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</si>
  <si>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</si>
  <si>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</si>
  <si>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</si>
  <si>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</si>
  <si>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</si>
  <si>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</si>
  <si>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</si>
  <si>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</si>
  <si>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</si>
  <si>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</si>
  <si>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</si>
  <si>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</si>
  <si>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</si>
  <si>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</si>
  <si>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</si>
  <si>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</si>
  <si>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</si>
  <si>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</si>
  <si>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</si>
  <si>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</si>
  <si>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</si>
  <si>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</si>
  <si>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</si>
  <si>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</si>
  <si>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</si>
  <si>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</si>
  <si>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</si>
  <si>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</si>
  <si>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</si>
  <si>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</si>
  <si>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</si>
  <si>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</si>
  <si>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</si>
  <si>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</si>
  <si>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</si>
  <si>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</si>
  <si>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</si>
  <si>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</si>
  <si>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</si>
  <si>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</si>
  <si>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</si>
  <si>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</si>
  <si>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</si>
  <si>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</si>
  <si>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</si>
  <si>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</si>
  <si>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</si>
  <si>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</si>
  <si>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</si>
  <si>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</si>
  <si>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</si>
  <si>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</si>
  <si>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</si>
  <si>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</si>
  <si>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</si>
  <si>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</si>
  <si>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</si>
  <si>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</si>
  <si>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</si>
  <si>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</si>
  <si>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</si>
  <si>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</si>
  <si>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</si>
  <si>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</si>
  <si>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</si>
  <si>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</si>
  <si>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</si>
  <si>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</si>
  <si>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</si>
  <si>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</si>
  <si>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</si>
  <si>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</si>
  <si>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</si>
  <si>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</si>
  <si>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</si>
  <si>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</si>
  <si>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</si>
  <si>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</si>
  <si>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</si>
  <si>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</si>
  <si>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</si>
  <si>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</si>
  <si>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</si>
  <si>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</si>
  <si>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</si>
  <si>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</si>
  <si>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</si>
  <si>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</si>
  <si>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</si>
  <si>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</si>
  <si>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</si>
  <si>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</si>
  <si>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</si>
  <si>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</si>
  <si>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</si>
  <si>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</si>
  <si>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</si>
  <si>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</si>
  <si>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</si>
  <si>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</si>
  <si>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</si>
  <si>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</si>
  <si>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</si>
  <si>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</si>
  <si>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</si>
  <si>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</si>
  <si>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</si>
  <si>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</si>
  <si>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</si>
  <si>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</si>
  <si>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</si>
  <si>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</si>
  <si>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</si>
  <si>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</si>
  <si>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</si>
  <si>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</si>
  <si>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</si>
  <si>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</si>
  <si>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</si>
  <si>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</si>
  <si>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</si>
  <si>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</si>
  <si>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</si>
  <si>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</si>
  <si>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</si>
  <si>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</si>
  <si>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</si>
  <si>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</si>
  <si>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</si>
  <si>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</si>
  <si>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</si>
  <si>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</si>
  <si>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</si>
  <si>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</si>
  <si>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</si>
  <si>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</si>
  <si>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</si>
  <si>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</si>
  <si>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</si>
  <si>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</si>
  <si>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</si>
  <si>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</si>
  <si>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</si>
  <si>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</si>
  <si>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</si>
  <si>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</si>
  <si>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</si>
  <si>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</si>
  <si>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</si>
  <si>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</si>
  <si>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</si>
  <si>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</si>
  <si>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</si>
  <si>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</si>
  <si>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</si>
  <si>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</si>
  <si>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</si>
  <si>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</si>
  <si>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</si>
  <si>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</si>
  <si>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</si>
  <si>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</si>
  <si>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</si>
  <si>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</si>
  <si>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</si>
  <si>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</si>
  <si>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</si>
  <si>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</si>
  <si>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</si>
  <si>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</si>
  <si>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</si>
  <si>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</si>
  <si>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</si>
  <si>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</si>
  <si>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</si>
  <si>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</si>
  <si>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</si>
  <si>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</si>
  <si>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</si>
  <si>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</si>
  <si>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</si>
  <si>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</si>
  <si>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</si>
  <si>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</si>
  <si>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</si>
  <si>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</si>
  <si>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</si>
  <si>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</si>
  <si>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</si>
  <si>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</si>
  <si>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</si>
  <si>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</si>
  <si>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</si>
  <si>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</si>
  <si>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</si>
  <si>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</si>
  <si>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</si>
  <si>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</si>
  <si>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</si>
  <si>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</si>
  <si>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</si>
  <si>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</si>
  <si>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</si>
  <si>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</si>
  <si>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</si>
  <si>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</si>
  <si>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</si>
  <si>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</si>
  <si>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</si>
  <si>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</si>
  <si>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</si>
  <si>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</si>
  <si>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</si>
  <si>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</si>
  <si>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</si>
  <si>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</si>
  <si>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</si>
  <si>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</si>
  <si>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</si>
  <si>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</si>
  <si>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</si>
  <si>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</si>
  <si>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</si>
  <si>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</si>
  <si>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</si>
  <si>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</si>
  <si>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</si>
  <si>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</si>
  <si>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</si>
  <si>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</si>
  <si>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</si>
  <si>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</si>
  <si>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</si>
  <si>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</si>
  <si>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</si>
  <si>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</si>
  <si>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</si>
  <si>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</si>
  <si>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</si>
  <si>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</si>
  <si>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</si>
  <si>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</si>
  <si>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</si>
  <si>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</si>
  <si>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</si>
  <si>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</si>
  <si>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</si>
  <si>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</si>
  <si>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</si>
  <si>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</si>
  <si>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</si>
  <si>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</si>
  <si>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</si>
  <si>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</si>
  <si>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</si>
  <si>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</si>
  <si>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</si>
  <si>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</si>
  <si>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</si>
  <si>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</si>
  <si>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</si>
  <si>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</si>
  <si>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</si>
  <si>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</si>
  <si>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</si>
  <si>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</si>
  <si>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</si>
  <si>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</si>
  <si>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</si>
  <si>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</si>
  <si>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</si>
  <si>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</si>
  <si>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</si>
  <si>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</si>
  <si>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</si>
  <si>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</si>
  <si>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</si>
  <si>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</si>
  <si>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</si>
  <si>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</si>
  <si>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</si>
  <si>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</si>
  <si>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</si>
  <si>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</si>
  <si>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</si>
  <si>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</si>
  <si>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</si>
  <si>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</si>
  <si>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</si>
  <si>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</si>
  <si>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</si>
  <si>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</si>
  <si>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</si>
  <si>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</si>
  <si>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</si>
  <si>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</si>
  <si>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</si>
  <si>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</si>
  <si>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</si>
  <si>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</si>
  <si>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</si>
  <si>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</si>
  <si>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</si>
  <si>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</si>
  <si>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</si>
  <si>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</si>
  <si>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</si>
  <si>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</si>
  <si>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</si>
  <si>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</si>
  <si>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</si>
  <si>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</si>
  <si>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</si>
  <si>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</si>
  <si>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</si>
  <si>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</si>
  <si>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</si>
  <si>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</si>
  <si>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</si>
  <si>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</si>
  <si>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</si>
  <si>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</si>
  <si>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</si>
  <si>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</si>
  <si>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</si>
  <si>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</si>
  <si>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</si>
  <si>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</si>
  <si>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</si>
  <si>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</si>
  <si>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</si>
  <si>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</si>
  <si>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</si>
  <si>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</si>
  <si>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</si>
  <si>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</si>
  <si>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</si>
  <si>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</si>
  <si>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</si>
  <si>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</si>
  <si>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</si>
  <si>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</si>
  <si>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</si>
  <si>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</si>
  <si>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</si>
  <si>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</si>
  <si>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</si>
  <si>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</si>
  <si>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</si>
  <si>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</si>
  <si>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</si>
  <si>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</si>
  <si>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</si>
  <si>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</si>
  <si>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</si>
  <si>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</si>
  <si>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</si>
  <si>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</si>
  <si>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</si>
  <si>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</si>
  <si>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</si>
  <si>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</si>
  <si>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</si>
  <si>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</si>
  <si>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</si>
  <si>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</si>
  <si>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</si>
  <si>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</si>
  <si>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</si>
  <si>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</si>
  <si>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</si>
  <si>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</si>
  <si>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</si>
  <si>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</si>
  <si>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</si>
  <si>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</si>
  <si>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</si>
  <si>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</si>
  <si>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</si>
  <si>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</si>
  <si>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</si>
  <si>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</si>
  <si>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</si>
  <si>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</si>
  <si>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</si>
  <si>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</si>
  <si>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</si>
  <si>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</si>
  <si>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</si>
  <si>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</si>
  <si>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</si>
  <si>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</si>
  <si>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</si>
  <si>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</si>
  <si>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</si>
  <si>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</si>
  <si>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</si>
  <si>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</si>
  <si>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</si>
  <si>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</si>
  <si>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</si>
  <si>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</si>
  <si>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</si>
  <si>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</si>
  <si>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</si>
  <si>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</si>
  <si>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</si>
  <si>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</si>
  <si>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</si>
  <si>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</si>
  <si>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</si>
  <si>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</si>
  <si>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</si>
  <si>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</si>
  <si>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</si>
  <si>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</si>
  <si>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</si>
  <si>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</si>
  <si>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</si>
  <si>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</si>
  <si>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</si>
  <si>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</si>
  <si>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</si>
  <si>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</si>
  <si>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</si>
  <si>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</si>
  <si>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</si>
  <si>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</si>
  <si>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</si>
  <si>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</si>
  <si>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</si>
  <si>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</si>
  <si>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</si>
  <si>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</si>
  <si>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</si>
  <si>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</si>
  <si>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</si>
  <si>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</si>
  <si>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</si>
  <si>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</si>
  <si>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</si>
  <si>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</si>
  <si>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</si>
  <si>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</si>
  <si>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</si>
  <si>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</si>
  <si>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</si>
  <si>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</si>
  <si>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</si>
  <si>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</si>
  <si>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</si>
  <si>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</si>
  <si>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</si>
  <si>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</si>
  <si>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</si>
  <si>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</si>
  <si>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</si>
  <si>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</si>
  <si>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</si>
  <si>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</si>
  <si>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</si>
  <si>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</si>
  <si>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</si>
  <si>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</si>
  <si>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</si>
  <si>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</si>
  <si>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</si>
  <si>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</si>
  <si>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</si>
  <si>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</si>
  <si>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</si>
  <si>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</si>
  <si>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</si>
  <si>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</si>
  <si>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</si>
  <si>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</si>
  <si>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</si>
  <si>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</si>
  <si>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</si>
  <si>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</si>
  <si>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</si>
  <si>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</si>
  <si>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</si>
  <si>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</si>
  <si>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</si>
  <si>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</si>
  <si>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</si>
  <si>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</si>
  <si>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</si>
  <si>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</si>
  <si>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</si>
  <si>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</si>
  <si>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</si>
  <si>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</si>
  <si>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</si>
  <si>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</si>
  <si>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</si>
  <si>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</si>
  <si>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</si>
  <si>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</si>
  <si>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</si>
  <si>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</si>
  <si>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</si>
  <si>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</si>
  <si>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</si>
  <si>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</si>
  <si>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</si>
  <si>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</si>
  <si>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</si>
  <si>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</si>
  <si>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</si>
  <si>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</si>
  <si>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</si>
  <si>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</si>
  <si>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</si>
  <si>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</si>
  <si>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</si>
  <si>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</si>
  <si>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</si>
  <si>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</si>
  <si>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</si>
  <si>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</si>
  <si>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</si>
  <si>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</si>
  <si>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</si>
  <si>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</si>
  <si>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</si>
  <si>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</si>
  <si>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</si>
  <si>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</si>
  <si>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</si>
  <si>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</si>
  <si>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</si>
  <si>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</si>
  <si>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</si>
  <si>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</si>
  <si>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</si>
  <si>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</si>
  <si>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</si>
  <si>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</si>
  <si>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</si>
  <si>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</si>
  <si>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</si>
  <si>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</si>
  <si>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</si>
  <si>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</si>
  <si>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</si>
  <si>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</si>
  <si>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</si>
  <si>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</si>
  <si>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</si>
  <si>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</si>
  <si>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</si>
  <si>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</si>
  <si>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</si>
  <si>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</si>
  <si>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</si>
  <si>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</si>
  <si>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</si>
  <si>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</si>
  <si>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</si>
  <si>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</si>
  <si>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</si>
  <si>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</si>
  <si>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</si>
  <si>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</si>
  <si>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</si>
  <si>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</si>
  <si>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</si>
  <si>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</si>
  <si>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</si>
  <si>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</si>
  <si>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</si>
  <si>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</si>
  <si>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</si>
  <si>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</si>
  <si>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</si>
  <si>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</si>
  <si>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</si>
  <si>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</si>
  <si>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</si>
  <si>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</si>
  <si>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</si>
  <si>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</si>
  <si>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</si>
  <si>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</si>
  <si>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</si>
  <si>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</si>
  <si>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</si>
  <si>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</si>
  <si>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</si>
  <si>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</si>
  <si>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</si>
  <si>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</si>
  <si>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</si>
  <si>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</si>
  <si>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</si>
  <si>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</si>
  <si>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</si>
  <si>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</si>
  <si>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</si>
  <si>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</si>
  <si>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</si>
  <si>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</si>
  <si>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</si>
  <si>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</si>
  <si>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</si>
  <si>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</si>
  <si>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</si>
  <si>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</si>
  <si>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</si>
  <si>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</si>
  <si>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</si>
  <si>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</si>
  <si>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</si>
  <si>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</si>
  <si>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</si>
  <si>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</si>
  <si>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</si>
  <si>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</si>
  <si>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</si>
  <si>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</si>
  <si>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</si>
  <si>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</si>
  <si>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</si>
  <si>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</si>
  <si>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</si>
  <si>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</si>
  <si>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</si>
  <si>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</si>
  <si>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</si>
  <si>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</si>
  <si>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</si>
  <si>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</si>
  <si>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</si>
  <si>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</si>
  <si>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</si>
  <si>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</si>
  <si>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</si>
  <si>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</si>
  <si>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</si>
  <si>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</si>
  <si>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</si>
  <si>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</si>
  <si>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</si>
  <si>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</si>
  <si>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</si>
  <si>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</si>
  <si>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</si>
  <si>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</si>
  <si>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</si>
  <si>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</si>
  <si>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</si>
  <si>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</si>
  <si>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</si>
  <si>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</si>
  <si>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</si>
  <si>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</si>
  <si>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</si>
  <si>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</si>
  <si>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</si>
  <si>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</si>
  <si>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</si>
  <si>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</si>
  <si>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</si>
  <si>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</si>
  <si>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</si>
  <si>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</si>
  <si>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</si>
  <si>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</si>
  <si>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</si>
  <si>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</si>
  <si>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</si>
  <si>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</si>
  <si>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</si>
  <si>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</si>
  <si>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</si>
  <si>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</si>
  <si>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</si>
  <si>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</si>
  <si>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</si>
  <si>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</si>
  <si>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</si>
  <si>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</si>
  <si>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</si>
  <si>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</si>
  <si>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</si>
  <si>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</si>
  <si>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</si>
  <si>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</si>
  <si>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</si>
  <si>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</si>
  <si>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</si>
  <si>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</si>
  <si>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</si>
  <si>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</si>
  <si>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</si>
  <si>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</si>
  <si>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</si>
  <si>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</si>
  <si>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</si>
  <si>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</si>
  <si>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</si>
  <si>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</si>
  <si>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</si>
  <si>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</si>
  <si>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</si>
  <si>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</si>
  <si>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</si>
  <si>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</si>
  <si>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</si>
  <si>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</si>
  <si>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</si>
  <si>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</si>
  <si>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</si>
  <si>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</si>
  <si>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</si>
  <si>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</si>
  <si>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</si>
  <si>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</si>
  <si>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</si>
  <si>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</si>
  <si>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</si>
  <si>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</si>
  <si>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</si>
  <si>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</si>
  <si>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</si>
  <si>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</si>
  <si>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</si>
  <si>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</si>
  <si>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</si>
  <si>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</si>
  <si>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</si>
  <si>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</si>
  <si>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</si>
  <si>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</si>
  <si>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</si>
  <si>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</si>
  <si>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</si>
  <si>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</si>
  <si>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</si>
  <si>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</si>
  <si>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</si>
  <si>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</si>
  <si>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</si>
  <si>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</si>
  <si>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</si>
  <si>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</si>
  <si>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</si>
  <si>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</si>
  <si>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</si>
  <si>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</si>
  <si>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</si>
  <si>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</si>
  <si>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</si>
  <si>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</si>
  <si>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</si>
  <si>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</si>
  <si>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</si>
  <si>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</si>
  <si>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</si>
  <si>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</si>
  <si>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</si>
  <si>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</si>
  <si>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</si>
  <si>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</si>
  <si>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</si>
  <si>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</si>
  <si>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</si>
  <si>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</si>
  <si>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</si>
  <si>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</si>
  <si>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</si>
  <si>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</si>
  <si>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</si>
  <si>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</si>
  <si>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</si>
  <si>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</si>
  <si>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</si>
  <si>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</si>
  <si>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</si>
  <si>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</si>
  <si>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</si>
  <si>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</si>
  <si>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</si>
  <si>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</si>
  <si>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</si>
  <si>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</si>
  <si>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</si>
  <si>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</si>
  <si>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</si>
  <si>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</si>
  <si>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</si>
  <si>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</si>
  <si>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</si>
  <si>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</si>
  <si>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</si>
  <si>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</si>
  <si>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</si>
  <si>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</si>
  <si>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</si>
  <si>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</si>
  <si>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</si>
  <si>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</si>
  <si>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</si>
  <si>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</si>
  <si>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</si>
  <si>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</si>
  <si>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</si>
  <si>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</si>
  <si>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</si>
  <si>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</si>
  <si>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</si>
  <si>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</si>
  <si>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</si>
  <si>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</si>
  <si>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</si>
  <si>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</si>
  <si>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</si>
  <si>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</si>
  <si>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</si>
  <si>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</si>
  <si>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</si>
  <si>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</si>
  <si>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</si>
  <si>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</si>
  <si>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</si>
  <si>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</si>
  <si>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</si>
  <si>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</si>
  <si>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</si>
  <si>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</si>
  <si>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</si>
  <si>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</si>
  <si>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</si>
  <si>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</si>
  <si>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</si>
  <si>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</si>
  <si>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</si>
  <si>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</si>
  <si>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</si>
  <si>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</si>
  <si>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</si>
  <si>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</si>
  <si>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</si>
  <si>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</si>
  <si>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</si>
  <si>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</si>
  <si>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</si>
  <si>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</si>
  <si>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</si>
  <si>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</si>
  <si>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</si>
  <si>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</si>
  <si>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</si>
  <si>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</si>
  <si>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</si>
  <si>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</si>
  <si>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</si>
  <si>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</si>
  <si>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</si>
  <si>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</si>
  <si>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</si>
  <si>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</si>
  <si>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</si>
  <si>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</si>
  <si>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</si>
  <si>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</si>
  <si>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</si>
  <si>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</si>
  <si>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</si>
  <si>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</si>
  <si>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</si>
  <si>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</si>
  <si>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</si>
  <si>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</si>
  <si>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</si>
  <si>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</si>
  <si>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</si>
  <si>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</si>
  <si>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</si>
  <si>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</si>
  <si>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</si>
  <si>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</si>
  <si>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</si>
  <si>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</si>
  <si>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</si>
  <si>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</si>
  <si>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</si>
  <si>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</si>
  <si>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</si>
  <si>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</si>
  <si>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</si>
  <si>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</si>
  <si>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</si>
  <si>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</si>
  <si>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</si>
  <si>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</si>
  <si>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</si>
  <si>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</si>
  <si>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</si>
  <si>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</si>
  <si>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</si>
  <si>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</si>
  <si>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</si>
  <si>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</si>
  <si>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</si>
  <si>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</si>
  <si>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</si>
  <si>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</si>
  <si>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</si>
  <si>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</si>
  <si>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</si>
  <si>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</si>
  <si>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</si>
  <si>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</si>
  <si>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</si>
  <si>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</si>
  <si>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</si>
  <si>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</si>
  <si>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</si>
  <si>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</si>
  <si>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</si>
  <si>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</si>
  <si>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</si>
  <si>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</si>
  <si>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</si>
  <si>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</si>
  <si>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</si>
  <si>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</si>
  <si>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</si>
  <si>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</si>
  <si>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</si>
  <si>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</si>
  <si>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</si>
  <si>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</si>
  <si>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</si>
  <si>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</si>
  <si>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</si>
  <si>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</si>
  <si>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</si>
  <si>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</si>
  <si>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</si>
  <si>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</si>
  <si>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</si>
  <si>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</si>
  <si>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</si>
  <si>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</si>
  <si>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</si>
  <si>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</si>
  <si>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</si>
  <si>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</si>
  <si>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</si>
  <si>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</si>
  <si>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</si>
  <si>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</si>
  <si>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</si>
  <si>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</si>
  <si>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</si>
  <si>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</si>
  <si>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</si>
  <si>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</si>
  <si>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</si>
  <si>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</si>
  <si>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</si>
  <si>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</si>
  <si>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</si>
  <si>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</si>
  <si>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</si>
  <si>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</si>
  <si>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</si>
  <si>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</si>
  <si>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</si>
  <si>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</si>
  <si>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</si>
  <si>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</si>
  <si>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</si>
  <si>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</si>
  <si>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</si>
  <si>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</si>
  <si>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</si>
  <si>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</si>
  <si>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</si>
  <si>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</si>
  <si>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</si>
  <si>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</si>
  <si>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</si>
  <si>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</si>
  <si>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</si>
  <si>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</si>
  <si>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</si>
  <si>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</si>
  <si>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</si>
  <si>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</si>
  <si>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</si>
  <si>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</si>
  <si>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</si>
  <si>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</si>
  <si>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</si>
  <si>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</si>
  <si>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</si>
  <si>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</si>
  <si>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</si>
  <si>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</si>
  <si>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</si>
  <si>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</si>
  <si>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</si>
  <si>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</si>
  <si>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</si>
  <si>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</si>
  <si>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</si>
  <si>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</si>
  <si>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</si>
  <si>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</si>
  <si>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</si>
  <si>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</si>
  <si>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</si>
  <si>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</si>
  <si>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</si>
  <si>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</si>
  <si>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</si>
  <si>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</si>
  <si>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</si>
  <si>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</si>
  <si>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</si>
  <si>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</si>
  <si>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</si>
  <si>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</si>
  <si>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</si>
  <si>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</si>
  <si>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</si>
  <si>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</si>
  <si>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</si>
  <si>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</si>
  <si>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</si>
  <si>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</si>
  <si>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</si>
  <si>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</si>
  <si>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</si>
  <si>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</si>
  <si>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</si>
  <si>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</si>
  <si>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</si>
  <si>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</si>
  <si>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</si>
  <si>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</si>
  <si>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</si>
  <si>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</si>
  <si>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</si>
  <si>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</si>
  <si>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</si>
  <si>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</si>
  <si>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</si>
  <si>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</si>
  <si>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</si>
  <si>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</si>
  <si>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</si>
  <si>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</si>
  <si>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</si>
  <si>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</si>
  <si>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</si>
  <si>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</si>
  <si>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</si>
  <si>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</si>
  <si>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</si>
  <si>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</si>
  <si>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</si>
  <si>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</si>
  <si>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</si>
  <si>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</si>
  <si>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</si>
  <si>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</si>
  <si>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</si>
  <si>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</si>
  <si>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</si>
  <si>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</si>
  <si>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</si>
  <si>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</si>
  <si>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</si>
  <si>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</si>
  <si>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</si>
  <si>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</si>
  <si>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</si>
  <si>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</si>
  <si>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</si>
  <si>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</si>
  <si>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</si>
  <si>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</si>
  <si>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</si>
  <si>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</si>
  <si>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</si>
  <si>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</si>
  <si>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</si>
  <si>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</si>
  <si>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</si>
  <si>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</si>
  <si>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</si>
  <si>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</si>
  <si>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</si>
  <si>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</si>
  <si>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</si>
  <si>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</si>
  <si>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</si>
  <si>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</si>
  <si>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</si>
  <si>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</si>
  <si>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</si>
  <si>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</si>
  <si>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</si>
  <si>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</si>
  <si>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</si>
  <si>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</si>
  <si>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</si>
  <si>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</si>
  <si>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</si>
  <si>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</si>
  <si>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</si>
  <si>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</si>
  <si>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</si>
  <si>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</si>
  <si>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</si>
  <si>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</si>
  <si>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</si>
  <si>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</si>
  <si>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</si>
  <si>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</si>
  <si>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</si>
  <si>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</si>
  <si>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</si>
  <si>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</si>
  <si>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</si>
  <si>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</si>
  <si>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</si>
  <si>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</si>
  <si>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</si>
  <si>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</si>
  <si>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</si>
  <si>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</si>
  <si>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</si>
  <si>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</si>
  <si>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</si>
  <si>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</si>
  <si>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</si>
  <si>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</si>
  <si>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</si>
  <si>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</si>
  <si>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</si>
  <si>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</si>
  <si>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</si>
  <si>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</si>
  <si>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</si>
  <si>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</si>
  <si>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</si>
  <si>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</si>
  <si>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</si>
  <si>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</si>
  <si>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</si>
  <si>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</si>
  <si>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</si>
  <si>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</si>
  <si>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</si>
  <si>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</si>
  <si>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</si>
  <si>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</si>
  <si>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</si>
  <si>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</si>
  <si>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</si>
  <si>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</si>
  <si>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</si>
  <si>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</si>
  <si>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</si>
  <si>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</si>
  <si>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</si>
  <si>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</si>
  <si>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</si>
  <si>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</si>
  <si>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</si>
  <si>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</si>
  <si>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</si>
  <si>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</si>
  <si>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</si>
  <si>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</si>
  <si>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</si>
  <si>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</si>
  <si>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</si>
  <si>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</si>
  <si>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</si>
  <si>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</si>
  <si>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</si>
  <si>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</si>
  <si>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</si>
  <si>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</si>
  <si>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</si>
  <si>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</si>
  <si>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</si>
  <si>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</si>
  <si>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</si>
  <si>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</si>
  <si>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</si>
  <si>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</si>
  <si>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</si>
  <si>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</si>
  <si>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</si>
  <si>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</si>
  <si>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</si>
  <si>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</si>
  <si>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</si>
  <si>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</si>
  <si>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</si>
  <si>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</si>
  <si>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</si>
  <si>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</si>
  <si>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</si>
  <si>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</si>
  <si>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</si>
  <si>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</si>
  <si>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</si>
  <si>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</si>
  <si>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</si>
  <si>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</si>
  <si>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</si>
  <si>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</si>
  <si>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</si>
  <si>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</si>
  <si>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</si>
  <si>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</si>
  <si>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</si>
  <si>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</si>
  <si>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</si>
  <si>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</si>
  <si>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</si>
  <si>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</si>
  <si>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</si>
  <si>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</si>
  <si>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</si>
  <si>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</si>
  <si>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</si>
  <si>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</si>
  <si>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</si>
  <si>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</si>
  <si>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</si>
  <si>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</si>
  <si>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</si>
  <si>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</si>
  <si>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</si>
  <si>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</si>
  <si>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</si>
  <si>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</si>
  <si>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</si>
  <si>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</si>
  <si>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</si>
  <si>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</si>
  <si>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</si>
  <si>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</si>
  <si>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</si>
  <si>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</si>
  <si>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</si>
  <si>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</si>
  <si>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</si>
  <si>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</si>
  <si>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</si>
  <si>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</si>
  <si>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</si>
  <si>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</si>
  <si>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</si>
  <si>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</si>
  <si>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</si>
  <si>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</si>
  <si>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</si>
  <si>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</si>
  <si>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</si>
  <si>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</si>
  <si>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</si>
  <si>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</si>
  <si>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</si>
  <si>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</si>
  <si>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</si>
  <si>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</si>
  <si>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</si>
  <si>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</si>
  <si>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</si>
  <si>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</si>
  <si>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</si>
  <si>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</si>
  <si>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</si>
  <si>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</si>
  <si>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</si>
  <si>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</si>
  <si>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</si>
  <si>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</si>
  <si>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</si>
  <si>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</si>
  <si>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</si>
  <si>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</si>
  <si>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</si>
  <si>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</si>
  <si>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</si>
  <si>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</si>
  <si>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</si>
  <si>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</si>
  <si>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</si>
  <si>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</si>
  <si>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</si>
  <si>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</si>
  <si>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</si>
  <si>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</si>
  <si>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</si>
  <si>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</si>
  <si>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</si>
  <si>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</si>
  <si>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</si>
  <si>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</si>
  <si>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</si>
  <si>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</si>
  <si>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</si>
  <si>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</si>
  <si>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</si>
  <si>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</si>
  <si>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</si>
  <si>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</si>
  <si>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</si>
  <si>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</si>
  <si>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</si>
  <si>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</si>
  <si>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</si>
  <si>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</si>
  <si>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</si>
  <si>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</si>
  <si>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</si>
  <si>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</si>
  <si>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</si>
  <si>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</si>
  <si>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</si>
  <si>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</si>
  <si>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</si>
  <si>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</si>
  <si>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</si>
  <si>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</si>
  <si>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</si>
  <si>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</si>
  <si>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</si>
  <si>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</si>
  <si>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</si>
  <si>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</si>
  <si>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</si>
  <si>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</si>
  <si>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</si>
  <si>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</si>
  <si>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</si>
  <si>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</si>
  <si>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</si>
  <si>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</si>
  <si>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</si>
  <si>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</si>
  <si>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</si>
  <si>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</si>
  <si>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</si>
  <si>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</si>
  <si>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</si>
  <si>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</si>
  <si>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</si>
  <si>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</si>
  <si>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</si>
  <si>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</si>
  <si>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</si>
  <si>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</si>
  <si>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</si>
  <si>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</si>
  <si>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</si>
  <si>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</si>
  <si>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</si>
  <si>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</si>
  <si>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</si>
  <si>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</si>
  <si>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</si>
  <si>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</si>
  <si>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</si>
  <si>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</si>
  <si>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</si>
  <si>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</si>
  <si>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</si>
  <si>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</si>
  <si>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</si>
  <si>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</si>
  <si>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</si>
  <si>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</si>
  <si>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</si>
  <si>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</si>
  <si>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</si>
  <si>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</si>
  <si>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</si>
  <si>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</si>
  <si>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</si>
  <si>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</si>
  <si>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</si>
  <si>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</si>
  <si>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</si>
  <si>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</si>
  <si>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</si>
  <si>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</si>
  <si>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</si>
  <si>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</si>
  <si>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</si>
  <si>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</si>
  <si>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</si>
  <si>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</si>
  <si>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</si>
  <si>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</si>
  <si>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</si>
  <si>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</si>
  <si>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</si>
  <si>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</si>
  <si>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</si>
  <si>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</si>
  <si>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</si>
  <si>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</si>
  <si>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</si>
  <si>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</si>
  <si>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</si>
  <si>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</si>
  <si>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</si>
  <si>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</si>
  <si>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</si>
  <si>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</si>
  <si>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</si>
  <si>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</si>
  <si>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</si>
  <si>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</si>
  <si>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</si>
  <si>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</si>
  <si>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</si>
  <si>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</si>
  <si>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</si>
  <si>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</si>
  <si>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</si>
  <si>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</si>
  <si>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</si>
  <si>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</si>
  <si>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</si>
  <si>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</si>
  <si>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</si>
  <si>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</si>
  <si>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</si>
  <si>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</si>
  <si>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</si>
  <si>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</si>
  <si>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</si>
  <si>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</si>
  <si>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</si>
  <si>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</si>
  <si>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</si>
  <si>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</si>
  <si>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</si>
  <si>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</si>
  <si>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</si>
  <si>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</si>
  <si>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</si>
  <si>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</si>
  <si>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</si>
  <si>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</si>
  <si>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</si>
  <si>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</si>
  <si>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</si>
  <si>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</si>
  <si>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</si>
  <si>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</si>
  <si>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</si>
  <si>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</si>
  <si>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</si>
  <si>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</si>
  <si>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</si>
  <si>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</si>
  <si>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</si>
  <si>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</si>
  <si>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</si>
  <si>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</si>
  <si>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</si>
  <si>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</si>
  <si>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</si>
  <si>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</si>
  <si>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</si>
  <si>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</si>
  <si>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</si>
  <si>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</si>
  <si>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</si>
  <si>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</si>
  <si>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</si>
  <si>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</si>
  <si>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</si>
  <si>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</si>
  <si>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</si>
  <si>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</si>
  <si>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</si>
  <si>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</si>
  <si>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</si>
  <si>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</si>
  <si>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</si>
  <si>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</si>
  <si>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</si>
  <si>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</si>
  <si>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</si>
  <si>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</si>
  <si>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</si>
  <si>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</si>
  <si>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</si>
  <si>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</si>
  <si>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</si>
  <si>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</si>
  <si>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</si>
  <si>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</si>
  <si>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</si>
  <si>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</si>
  <si>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</si>
  <si>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</si>
  <si>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</si>
  <si>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</si>
  <si>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</si>
  <si>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</si>
  <si>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</si>
  <si>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</si>
  <si>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</si>
  <si>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</si>
  <si>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</si>
  <si>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</si>
  <si>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</si>
  <si>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</si>
  <si>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</si>
  <si>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</si>
  <si>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</si>
  <si>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</si>
  <si>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</si>
  <si>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</si>
  <si>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</si>
  <si>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</si>
  <si>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</si>
  <si>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</si>
  <si>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</si>
  <si>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</si>
  <si>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</si>
  <si>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</si>
  <si>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</si>
  <si>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</si>
  <si>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</si>
  <si>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</si>
  <si>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</si>
  <si>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</si>
  <si>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</si>
  <si>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</si>
  <si>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</si>
  <si>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</si>
  <si>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</si>
  <si>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</si>
  <si>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</si>
  <si>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</si>
  <si>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</si>
  <si>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</si>
  <si>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</si>
  <si>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</si>
  <si>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</si>
  <si>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</si>
  <si>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</si>
  <si>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</si>
  <si>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</si>
  <si>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</si>
  <si>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</si>
  <si>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</si>
  <si>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</si>
  <si>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</si>
  <si>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</si>
  <si>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</si>
  <si>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</si>
  <si>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</si>
  <si>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</si>
  <si>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</si>
  <si>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</si>
  <si>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</si>
  <si>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</si>
  <si>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</si>
  <si>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</si>
  <si>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</si>
  <si>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</si>
  <si>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</si>
  <si>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</si>
  <si>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</si>
  <si>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</si>
  <si>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</si>
  <si>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</si>
  <si>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</si>
  <si>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</si>
  <si>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</si>
  <si>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</si>
  <si>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</si>
  <si>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</si>
  <si>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</si>
  <si>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</si>
  <si>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</si>
  <si>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</si>
  <si>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</si>
  <si>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</si>
  <si>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</si>
  <si>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</si>
  <si>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</si>
  <si>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</si>
  <si>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</si>
  <si>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</si>
  <si>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</si>
  <si>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</si>
  <si>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</si>
  <si>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</si>
  <si>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</si>
  <si>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</si>
  <si>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</si>
  <si>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</si>
  <si>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</si>
  <si>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</si>
  <si>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</si>
  <si>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</si>
  <si>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</si>
  <si>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</si>
  <si>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</si>
  <si>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</si>
  <si>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</si>
  <si>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</si>
  <si>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</si>
  <si>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</si>
  <si>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</si>
  <si>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</si>
  <si>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</si>
  <si>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</si>
  <si>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</si>
  <si>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</si>
  <si>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</si>
  <si>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</si>
  <si>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</si>
  <si>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</si>
  <si>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</si>
  <si>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</si>
  <si>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</si>
  <si>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</si>
  <si>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</si>
  <si>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</si>
  <si>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</si>
  <si>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</si>
  <si>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</si>
  <si>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</si>
  <si>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</si>
  <si>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</si>
  <si>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</si>
  <si>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</si>
  <si>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</si>
  <si>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</si>
  <si>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</si>
  <si>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</si>
  <si>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</si>
  <si>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</si>
  <si>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</si>
  <si>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</si>
  <si>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</si>
  <si>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</si>
  <si>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</si>
  <si>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</si>
  <si>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</si>
  <si>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</si>
  <si>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</si>
  <si>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</si>
  <si>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</si>
  <si>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</si>
  <si>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</si>
  <si>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</si>
  <si>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</si>
  <si>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</si>
  <si>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</si>
  <si>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</si>
  <si>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</si>
  <si>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</si>
  <si>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</si>
  <si>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</si>
  <si>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</si>
  <si>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</si>
  <si>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</si>
  <si>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</si>
  <si>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</si>
  <si>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</si>
  <si>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</si>
  <si>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</si>
  <si>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</si>
  <si>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</si>
  <si>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</si>
  <si>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</si>
  <si>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</si>
  <si>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</si>
  <si>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</si>
  <si>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</si>
  <si>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</si>
  <si>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</si>
  <si>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</si>
  <si>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</si>
  <si>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</si>
  <si>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</si>
  <si>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</si>
  <si>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</si>
  <si>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</si>
  <si>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</si>
  <si>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</si>
  <si>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</si>
  <si>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</si>
  <si>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</si>
  <si>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</si>
  <si>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</si>
  <si>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</si>
  <si>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</si>
  <si>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</si>
  <si>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</si>
  <si>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</si>
  <si>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</si>
  <si>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</si>
  <si>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</si>
  <si>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</si>
  <si>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</si>
  <si>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</si>
  <si>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</si>
  <si>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</si>
  <si>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</si>
  <si>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</si>
  <si>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</si>
  <si>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</si>
  <si>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</si>
  <si>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</si>
  <si>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</si>
  <si>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</si>
  <si>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</si>
  <si>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</si>
  <si>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</si>
  <si>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</si>
  <si>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</si>
  <si>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</si>
  <si>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</si>
  <si>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</si>
  <si>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</si>
  <si>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</si>
  <si>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</si>
  <si>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</si>
  <si>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</si>
  <si>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</si>
  <si>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</si>
  <si>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</si>
  <si>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</si>
  <si>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</si>
  <si>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</si>
  <si>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</si>
  <si>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</si>
  <si>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</si>
  <si>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</si>
  <si>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</si>
  <si>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</si>
  <si>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</si>
  <si>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</si>
  <si>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</si>
  <si>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</si>
  <si>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</si>
  <si>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</si>
  <si>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</si>
  <si>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</si>
  <si>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</si>
  <si>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</si>
  <si>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</si>
  <si>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</si>
  <si>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</si>
  <si>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</si>
  <si>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</si>
  <si>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</si>
  <si>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</si>
  <si>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</si>
  <si>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</si>
  <si>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</si>
  <si>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</si>
  <si>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</si>
  <si>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</si>
  <si>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</si>
  <si>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</si>
  <si>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</si>
  <si>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</si>
  <si>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</si>
  <si>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</si>
  <si>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</si>
  <si>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</si>
  <si>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</si>
  <si>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</si>
  <si>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</si>
  <si>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</si>
  <si>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</si>
  <si>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</si>
  <si>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</si>
  <si>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</si>
  <si>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</si>
  <si>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</si>
  <si>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</si>
  <si>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</si>
  <si>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</si>
  <si>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</si>
  <si>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</si>
  <si>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</si>
  <si>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</si>
  <si>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</si>
  <si>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</si>
  <si>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</si>
  <si>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</si>
  <si>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</si>
  <si>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</si>
  <si>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</si>
  <si>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</si>
  <si>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</si>
  <si>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</si>
  <si>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</si>
  <si>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</si>
  <si>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</si>
  <si>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</si>
  <si>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</si>
  <si>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</si>
  <si>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</si>
  <si>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</si>
  <si>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</si>
  <si>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</si>
  <si>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</si>
  <si>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</si>
  <si>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</si>
  <si>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</si>
  <si>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</si>
  <si>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</si>
  <si>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</si>
  <si>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</si>
  <si>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</si>
  <si>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</si>
  <si>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</si>
  <si>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</si>
  <si>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</si>
  <si>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</si>
  <si>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</si>
  <si>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</si>
  <si>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</si>
  <si>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</si>
  <si>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</si>
  <si>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</si>
  <si>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</si>
  <si>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</si>
  <si>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</si>
  <si>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</si>
  <si>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</si>
  <si>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</si>
  <si>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</si>
  <si>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</si>
  <si>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</si>
  <si>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</si>
  <si>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</si>
  <si>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</si>
  <si>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</si>
  <si>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</si>
  <si>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</si>
  <si>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</si>
  <si>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</si>
  <si>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</si>
  <si>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</si>
  <si>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</si>
  <si>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</si>
  <si>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</si>
  <si>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</si>
  <si>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</si>
  <si>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</si>
  <si>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</si>
  <si>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</si>
  <si>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</si>
  <si>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</si>
  <si>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</si>
  <si>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</si>
  <si>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</si>
  <si>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</si>
  <si>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</si>
  <si>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</si>
  <si>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</si>
  <si>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</si>
  <si>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</si>
  <si>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</si>
  <si>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</si>
  <si>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</si>
  <si>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</si>
  <si>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</si>
  <si>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</si>
  <si>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</si>
  <si>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</si>
  <si>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</si>
  <si>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</si>
  <si>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</si>
  <si>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</si>
  <si>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</si>
  <si>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</si>
  <si>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</si>
  <si>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</si>
  <si>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</si>
  <si>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</si>
  <si>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</si>
  <si>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</si>
  <si>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</si>
  <si>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</si>
  <si>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</si>
  <si>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</si>
  <si>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</si>
  <si>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</si>
  <si>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</si>
  <si>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</si>
  <si>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</si>
  <si>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</si>
  <si>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</si>
  <si>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</si>
  <si>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</si>
  <si>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</si>
  <si>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</si>
  <si>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</si>
  <si>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</si>
  <si>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</si>
  <si>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</si>
  <si>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</si>
  <si>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</si>
  <si>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</si>
  <si>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</si>
  <si>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</si>
  <si>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</si>
  <si>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</si>
  <si>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</si>
  <si>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</si>
  <si>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</si>
  <si>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</si>
  <si>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</si>
  <si>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</si>
  <si>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</si>
  <si>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</si>
  <si>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</si>
  <si>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</si>
  <si>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</si>
  <si>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</si>
  <si>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</si>
  <si>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</si>
  <si>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</si>
  <si>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</si>
  <si>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</si>
  <si>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</si>
  <si>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</si>
  <si>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</si>
  <si>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</si>
  <si>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</si>
  <si>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</si>
  <si>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</si>
  <si>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</si>
  <si>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</si>
  <si>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</si>
  <si>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</si>
  <si>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</si>
  <si>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</si>
  <si>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</si>
  <si>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</si>
  <si>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</si>
  <si>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</si>
  <si>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</si>
  <si>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</si>
  <si>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</si>
  <si>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</si>
  <si>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</si>
  <si>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</si>
  <si>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</si>
  <si>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</si>
  <si>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</si>
  <si>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</si>
  <si>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</si>
  <si>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</si>
  <si>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</si>
  <si>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</si>
  <si>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</si>
  <si>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</si>
  <si>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</si>
  <si>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</si>
  <si>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</si>
  <si>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</si>
  <si>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</si>
  <si>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</si>
  <si>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</si>
  <si>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</si>
  <si>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</si>
  <si>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</si>
  <si>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</si>
  <si>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</si>
  <si>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</si>
  <si>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</si>
  <si>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</si>
  <si>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</si>
  <si>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</si>
  <si>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</si>
  <si>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</si>
  <si>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</si>
  <si>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</si>
  <si>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</si>
  <si>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</si>
  <si>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</si>
  <si>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</si>
  <si>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</si>
  <si>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</si>
  <si>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</si>
  <si>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</si>
  <si>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</si>
  <si>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</si>
  <si>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</si>
  <si>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</si>
  <si>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</si>
  <si>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</si>
  <si>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</si>
  <si>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</si>
  <si>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</si>
  <si>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</si>
  <si>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</si>
  <si>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</si>
  <si>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</si>
  <si>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</si>
  <si>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</si>
  <si>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</si>
  <si>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</si>
  <si>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</si>
  <si>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</si>
  <si>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</si>
  <si>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</si>
  <si>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</si>
  <si>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</si>
  <si>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</si>
  <si>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</si>
  <si>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</si>
  <si>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</si>
  <si>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</si>
  <si>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</si>
  <si>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</si>
  <si>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</si>
  <si>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</si>
  <si>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</si>
  <si>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</si>
  <si>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</si>
  <si>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</si>
  <si>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</si>
  <si>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</si>
  <si>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</si>
  <si>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</si>
  <si>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</si>
  <si>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</si>
  <si>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</si>
  <si>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</si>
  <si>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</si>
  <si>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</si>
  <si>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</si>
  <si>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</si>
  <si>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</si>
  <si>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</si>
  <si>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</si>
  <si>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</si>
  <si>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</si>
  <si>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</si>
  <si>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</si>
  <si>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</si>
  <si>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</si>
  <si>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</si>
  <si>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</si>
  <si>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</si>
  <si>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</si>
  <si>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</si>
  <si>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</si>
  <si>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</si>
  <si>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</si>
  <si>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</si>
  <si>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</si>
  <si>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</si>
  <si>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</si>
  <si>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</si>
  <si>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</si>
  <si>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</si>
  <si>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</si>
  <si>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</si>
  <si>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</si>
  <si>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</si>
  <si>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</si>
  <si>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</si>
  <si>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</si>
  <si>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</si>
  <si>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</si>
  <si>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</si>
  <si>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</si>
  <si>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</si>
  <si>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</si>
  <si>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</si>
  <si>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</si>
  <si>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</si>
  <si>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</si>
  <si>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</si>
  <si>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</si>
  <si>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</si>
  <si>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</si>
  <si>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</si>
  <si>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</si>
  <si>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</si>
  <si>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</si>
  <si>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</si>
  <si>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</si>
  <si>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</si>
  <si>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</si>
  <si>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</si>
  <si>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</si>
  <si>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</si>
  <si>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</si>
  <si>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</si>
  <si>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</si>
  <si>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</si>
  <si>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</si>
  <si>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</si>
  <si>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</si>
  <si>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</si>
  <si>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</si>
  <si>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</si>
  <si>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</si>
  <si>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</si>
  <si>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</si>
  <si>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</si>
  <si>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</si>
  <si>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</si>
  <si>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</si>
  <si>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</si>
  <si>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</si>
  <si>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</si>
  <si>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</si>
  <si>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</si>
  <si>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</si>
  <si>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</si>
  <si>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</si>
  <si>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</si>
  <si>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</si>
  <si>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</si>
  <si>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</si>
  <si>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</si>
  <si>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</si>
  <si>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</si>
  <si>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</si>
  <si>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</si>
  <si>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</si>
  <si>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</si>
  <si>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</si>
  <si>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</si>
  <si>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</si>
  <si>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</si>
  <si>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</si>
  <si>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</si>
  <si>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</si>
  <si>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</si>
  <si>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</si>
  <si>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</si>
  <si>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</si>
  <si>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</si>
  <si>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</si>
  <si>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</si>
  <si>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</si>
  <si>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</si>
  <si>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</si>
  <si>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</si>
  <si>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</si>
  <si>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</si>
  <si>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</si>
  <si>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</si>
  <si>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</si>
  <si>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</si>
  <si>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</si>
  <si>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</si>
  <si>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</si>
  <si>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</si>
  <si>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</si>
  <si>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</si>
  <si>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</si>
  <si>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</si>
  <si>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</si>
  <si>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</si>
  <si>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</si>
  <si>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</si>
  <si>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</si>
  <si>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</si>
  <si>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</si>
  <si>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</si>
  <si>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</si>
  <si>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</si>
  <si>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</si>
  <si>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</si>
  <si>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</si>
  <si>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</si>
  <si>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</si>
  <si>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</si>
  <si>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</si>
  <si>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</si>
  <si>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</si>
  <si>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</si>
  <si>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</si>
  <si>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</si>
  <si>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</si>
  <si>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</si>
  <si>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</si>
  <si>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</si>
  <si>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</si>
  <si>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</si>
  <si>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</si>
  <si>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</si>
  <si>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</si>
  <si>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</si>
  <si>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</si>
  <si>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</si>
  <si>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</si>
  <si>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</si>
  <si>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</si>
  <si>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</si>
  <si>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</si>
  <si>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</si>
  <si>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</si>
  <si>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</si>
  <si>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</si>
  <si>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</si>
  <si>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</si>
  <si>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</si>
  <si>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</si>
  <si>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</si>
  <si>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</si>
  <si>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</si>
  <si>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</si>
  <si>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</si>
  <si>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</si>
  <si>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</si>
  <si>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</si>
  <si>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</si>
  <si>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</si>
  <si>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</si>
  <si>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</si>
  <si>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</si>
  <si>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</si>
  <si>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</si>
  <si>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</si>
  <si>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</si>
  <si>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</si>
  <si>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</si>
  <si>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</si>
  <si>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</si>
  <si>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</si>
  <si>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</si>
  <si>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</si>
  <si>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</si>
  <si>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</si>
  <si>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</si>
  <si>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</si>
  <si>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</si>
  <si>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</si>
  <si>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</si>
  <si>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</si>
  <si>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</si>
  <si>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</si>
  <si>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</si>
  <si>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</si>
  <si>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</si>
  <si>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</si>
  <si>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</si>
  <si>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</si>
  <si>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</si>
  <si>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</si>
  <si>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</si>
  <si>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</si>
  <si>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</si>
  <si>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</si>
  <si>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</si>
  <si>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</si>
  <si>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</si>
  <si>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</si>
  <si>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</si>
  <si>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</si>
  <si>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</si>
  <si>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</si>
  <si>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</si>
  <si>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</si>
  <si>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</si>
  <si>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</si>
  <si>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</si>
  <si>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</si>
  <si>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</si>
  <si>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</si>
  <si>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</si>
  <si>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</si>
  <si>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</si>
  <si>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</si>
  <si>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</si>
  <si>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</si>
  <si>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</si>
  <si>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</si>
  <si>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</si>
  <si>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</si>
  <si>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</si>
  <si>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</si>
  <si>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</si>
  <si>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</si>
  <si>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</si>
  <si>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</si>
  <si>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</si>
  <si>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</si>
  <si>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</si>
  <si>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</si>
  <si>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</si>
  <si>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</si>
  <si>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</si>
  <si>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</si>
  <si>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</si>
  <si>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</si>
  <si>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</si>
  <si>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</si>
  <si>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</si>
  <si>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</si>
  <si>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</si>
  <si>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</si>
  <si>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</si>
  <si>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</si>
  <si>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</si>
  <si>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</si>
  <si>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</si>
  <si>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</si>
  <si>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</si>
  <si>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</si>
  <si>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</si>
  <si>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</si>
  <si>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</si>
  <si>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</si>
  <si>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</si>
  <si>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</si>
  <si>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</si>
  <si>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</si>
  <si>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</si>
  <si>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</si>
  <si>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</si>
  <si>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</si>
  <si>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</si>
  <si>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</si>
  <si>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</si>
  <si>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</si>
  <si>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</si>
  <si>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</si>
  <si>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</si>
  <si>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</si>
  <si>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</si>
  <si>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</si>
  <si>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</si>
  <si>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</si>
  <si>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</si>
  <si>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</si>
  <si>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</si>
  <si>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</si>
  <si>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</si>
  <si>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</si>
  <si>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</si>
  <si>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</si>
  <si>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</si>
  <si>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</si>
  <si>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</si>
  <si>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</si>
  <si>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</si>
  <si>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</si>
  <si>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</si>
  <si>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</si>
  <si>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</si>
  <si>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</si>
  <si>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</si>
  <si>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</si>
  <si>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</si>
  <si>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</si>
  <si>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</si>
  <si>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</si>
  <si>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</si>
  <si>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</si>
  <si>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</si>
  <si>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</si>
  <si>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</si>
  <si>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</si>
  <si>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</si>
  <si>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</si>
  <si>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</si>
  <si>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</si>
  <si>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</si>
  <si>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</si>
  <si>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</si>
  <si>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</si>
  <si>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</si>
  <si>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</si>
  <si>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</si>
  <si>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</si>
  <si>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</si>
  <si>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</si>
  <si>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</si>
  <si>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</si>
  <si>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</si>
  <si>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</si>
  <si>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</si>
  <si>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</si>
  <si>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</si>
  <si>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</si>
  <si>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</si>
  <si>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</si>
  <si>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</si>
  <si>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</si>
  <si>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</si>
  <si>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</si>
  <si>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</si>
  <si>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</si>
  <si>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</si>
  <si>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</si>
  <si>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</si>
  <si>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</si>
  <si>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</si>
  <si>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</si>
  <si>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</si>
  <si>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</si>
  <si>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</si>
  <si>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</si>
  <si>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</si>
  <si>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</si>
  <si>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</si>
  <si>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</si>
  <si>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</si>
  <si>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</si>
  <si>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</si>
  <si>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</si>
  <si>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</si>
  <si>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</si>
  <si>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</si>
  <si>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</si>
  <si>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</si>
  <si>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</si>
  <si>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</si>
  <si>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</si>
  <si>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</si>
  <si>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</si>
  <si>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</si>
  <si>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</si>
  <si>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</si>
  <si>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</si>
  <si>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</si>
  <si>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</si>
  <si>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</si>
  <si>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</si>
  <si>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</si>
  <si>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</si>
  <si>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</si>
  <si>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</si>
  <si>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</si>
  <si>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</si>
  <si>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</si>
  <si>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</si>
  <si>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</si>
  <si>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</si>
  <si>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</si>
  <si>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</si>
  <si>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</si>
  <si>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</si>
  <si>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</si>
  <si>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</si>
  <si>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</si>
  <si>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</si>
  <si>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</si>
  <si>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</si>
  <si>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</si>
  <si>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</si>
  <si>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</si>
  <si>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</si>
  <si>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</si>
  <si>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</si>
  <si>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</si>
  <si>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</si>
  <si>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</si>
  <si>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</si>
  <si>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</si>
  <si>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</si>
  <si>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</si>
  <si>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</si>
  <si>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</si>
  <si>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</si>
  <si>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</si>
  <si>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</si>
  <si>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</si>
  <si>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</si>
  <si>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</si>
  <si>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</si>
  <si>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</si>
  <si>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</si>
  <si>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</si>
  <si>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</si>
  <si>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</si>
  <si>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</si>
  <si>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</si>
  <si>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</si>
  <si>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</si>
  <si>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</si>
  <si>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</si>
  <si>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</si>
  <si>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</si>
  <si>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</si>
  <si>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</si>
  <si>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</si>
  <si>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</si>
  <si>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</si>
  <si>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</si>
  <si>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</si>
  <si>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</si>
  <si>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</si>
  <si>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</si>
  <si>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</si>
  <si>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</si>
  <si>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</si>
  <si>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</si>
  <si>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</si>
  <si>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</si>
  <si>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</si>
  <si>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</si>
  <si>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</si>
  <si>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</si>
  <si>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</si>
  <si>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</si>
  <si>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</si>
  <si>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</si>
  <si>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</si>
  <si>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</si>
  <si>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</si>
  <si>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</si>
  <si>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</si>
  <si>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</si>
  <si>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</si>
  <si>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</si>
  <si>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</si>
  <si>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</si>
  <si>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</si>
  <si>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</si>
  <si>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</si>
  <si>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</si>
  <si>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</si>
  <si>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</si>
  <si>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</si>
  <si>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</si>
  <si>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</si>
  <si>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</si>
  <si>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</si>
  <si>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</si>
  <si>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</si>
  <si>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</si>
  <si>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</si>
  <si>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</si>
  <si>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</si>
  <si>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</si>
  <si>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</si>
  <si>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</si>
  <si>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</si>
  <si>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</si>
  <si>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</si>
  <si>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</si>
  <si>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</si>
  <si>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</si>
  <si>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</si>
  <si>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</si>
  <si>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</si>
  <si>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</si>
  <si>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</si>
  <si>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</si>
  <si>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</si>
  <si>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</si>
  <si>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</si>
  <si>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</si>
  <si>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</si>
  <si>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</si>
  <si>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</si>
  <si>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</si>
  <si>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</si>
  <si>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</si>
  <si>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</si>
  <si>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</si>
  <si>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</si>
  <si>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</si>
  <si>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</si>
  <si>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</si>
  <si>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</si>
  <si>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</si>
  <si>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</si>
  <si>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</si>
  <si>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</si>
  <si>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</si>
  <si>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</si>
  <si>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</si>
  <si>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</si>
  <si>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</si>
  <si>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</si>
  <si>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</si>
  <si>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</si>
  <si>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</si>
  <si>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</si>
  <si>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</si>
  <si>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</si>
  <si>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</si>
  <si>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</si>
  <si>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</si>
  <si>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</si>
  <si>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</si>
  <si>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</si>
  <si>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</si>
  <si>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</si>
  <si>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</si>
  <si>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</si>
  <si>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</si>
  <si>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</si>
  <si>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</si>
  <si>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</si>
  <si>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</si>
  <si>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</si>
  <si>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</si>
  <si>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</si>
  <si>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</si>
  <si>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</si>
  <si>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</si>
  <si>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</si>
  <si>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</si>
  <si>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</si>
  <si>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</si>
  <si>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</si>
  <si>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</si>
  <si>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</si>
  <si>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</si>
  <si>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</si>
  <si>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</si>
  <si>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</si>
  <si>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</si>
  <si>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</si>
  <si>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</si>
  <si>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</si>
  <si>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</si>
  <si>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</si>
  <si>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</si>
  <si>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</si>
  <si>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</si>
  <si>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</si>
  <si>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</si>
  <si>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</si>
  <si>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</si>
  <si>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</si>
  <si>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</si>
  <si>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</si>
  <si>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</si>
  <si>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</si>
  <si>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</si>
  <si>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</si>
  <si>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</si>
  <si>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</si>
  <si>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</si>
  <si>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</si>
  <si>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</si>
  <si>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</si>
  <si>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</si>
  <si>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</si>
  <si>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</si>
  <si>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</si>
  <si>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</si>
  <si>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</si>
  <si>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</si>
  <si>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</si>
  <si>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</si>
  <si>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</si>
  <si>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</si>
  <si>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</si>
  <si>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</si>
  <si>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</si>
  <si>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</si>
  <si>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</si>
  <si>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</si>
  <si>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</si>
  <si>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</si>
  <si>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</si>
  <si>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</si>
  <si>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</si>
  <si>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</si>
  <si>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</si>
  <si>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</si>
  <si>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</si>
  <si>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</si>
  <si>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</si>
  <si>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</si>
  <si>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</si>
  <si>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</si>
  <si>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</si>
  <si>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</si>
  <si>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</si>
  <si>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</si>
  <si>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</si>
  <si>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</si>
  <si>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</si>
  <si>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</si>
  <si>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</si>
  <si>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</si>
  <si>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</si>
  <si>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</si>
  <si>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</si>
  <si>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</si>
  <si>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</si>
  <si>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</si>
  <si>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</si>
  <si>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</si>
  <si>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</si>
  <si>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</si>
  <si>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</si>
  <si>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</si>
  <si>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</si>
  <si>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</si>
  <si>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</si>
  <si>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</si>
  <si>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</si>
  <si>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</si>
  <si>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</si>
  <si>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</si>
  <si>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</si>
  <si>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</si>
  <si>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</si>
  <si>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</si>
  <si>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</si>
  <si>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</si>
  <si>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</si>
  <si>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</si>
  <si>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</si>
  <si>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</si>
  <si>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</si>
  <si>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</si>
  <si>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</si>
  <si>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</si>
  <si>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</si>
  <si>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</si>
  <si>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</si>
  <si>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</si>
  <si>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</si>
  <si>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</si>
  <si>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</si>
  <si>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</si>
  <si>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</si>
  <si>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</si>
  <si>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</si>
  <si>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</si>
  <si>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</si>
  <si>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</si>
  <si>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</si>
  <si>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</si>
  <si>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</si>
  <si>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</si>
  <si>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</si>
  <si>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</si>
  <si>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</si>
  <si>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</si>
  <si>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</si>
  <si>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</si>
  <si>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</si>
  <si>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</si>
  <si>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</si>
  <si>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</si>
  <si>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</si>
  <si>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</si>
  <si>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</si>
  <si>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</si>
  <si>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</si>
  <si>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</si>
  <si>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</si>
  <si>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</si>
  <si>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</si>
  <si>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</si>
  <si>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</si>
  <si>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</si>
  <si>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</si>
  <si>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</si>
  <si>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</si>
  <si>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</si>
  <si>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</si>
  <si>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</si>
  <si>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</si>
  <si>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</si>
  <si>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</si>
  <si>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</si>
  <si>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</si>
  <si>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</si>
  <si>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</si>
  <si>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</si>
  <si>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</si>
  <si>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</si>
  <si>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</si>
  <si>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</si>
  <si>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</si>
  <si>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</si>
  <si>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</si>
  <si>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</si>
  <si>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</si>
  <si>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</si>
  <si>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</si>
  <si>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</si>
  <si>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</si>
  <si>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</si>
  <si>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</si>
  <si>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</si>
  <si>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</si>
  <si>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</si>
  <si>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</si>
  <si>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</si>
  <si>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</si>
  <si>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</si>
  <si>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</si>
  <si>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</si>
  <si>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</si>
  <si>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</si>
  <si>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</si>
  <si>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</si>
  <si>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</si>
  <si>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</si>
  <si>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</si>
  <si>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</si>
  <si>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</si>
  <si>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</si>
  <si>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</si>
  <si>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</si>
  <si>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</si>
  <si>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</si>
  <si>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</si>
  <si>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</si>
  <si>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</si>
  <si>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</si>
  <si>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</si>
  <si>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</si>
  <si>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</si>
  <si>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</si>
  <si>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</si>
  <si>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</si>
  <si>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</si>
  <si>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</si>
  <si>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</si>
  <si>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</si>
  <si>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</si>
  <si>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</si>
  <si>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</si>
  <si>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</si>
  <si>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</si>
  <si>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</si>
  <si>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</si>
  <si>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</si>
  <si>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</si>
  <si>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</si>
  <si>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</si>
  <si>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</si>
  <si>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</si>
  <si>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</si>
  <si>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</si>
  <si>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</si>
  <si>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</si>
  <si>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</si>
  <si>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</si>
  <si>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</si>
  <si>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</si>
  <si>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</si>
  <si>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</si>
  <si>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</si>
  <si>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</si>
  <si>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</si>
  <si>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</si>
  <si>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</si>
  <si>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</si>
  <si>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</si>
  <si>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</si>
  <si>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</si>
  <si>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</si>
  <si>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</si>
  <si>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</si>
  <si>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</si>
  <si>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</si>
  <si>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</si>
  <si>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</si>
  <si>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</si>
  <si>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</si>
  <si>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</si>
  <si>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</si>
  <si>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</si>
  <si>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</si>
  <si>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</si>
  <si>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</si>
  <si>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</si>
  <si>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</si>
  <si>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</si>
  <si>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</si>
  <si>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</si>
  <si>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</si>
  <si>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</si>
  <si>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</si>
  <si>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</si>
  <si>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</si>
  <si>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</si>
  <si>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</si>
  <si>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</si>
  <si>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</si>
  <si>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</si>
  <si>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</si>
  <si>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</si>
  <si>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</si>
  <si>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</si>
  <si>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</si>
  <si>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</si>
  <si>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</si>
  <si>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</si>
  <si>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</si>
  <si>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</si>
  <si>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</si>
  <si>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</si>
  <si>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</si>
  <si>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</si>
  <si>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</si>
  <si>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</si>
  <si>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</si>
  <si>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</si>
  <si>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</si>
  <si>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</si>
  <si>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</si>
  <si>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</si>
  <si>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</si>
  <si>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</si>
  <si>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</si>
  <si>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</si>
  <si>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</si>
  <si>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</si>
  <si>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</si>
  <si>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</si>
  <si>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</si>
  <si>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</si>
  <si>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</si>
  <si>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</si>
  <si>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</si>
  <si>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</si>
  <si>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</si>
  <si>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</si>
  <si>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</si>
  <si>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</si>
  <si>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</si>
  <si>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</si>
  <si>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</si>
  <si>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</si>
  <si>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</si>
  <si>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</si>
  <si>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</si>
  <si>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</si>
  <si>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</si>
  <si>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</si>
  <si>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</si>
  <si>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</si>
  <si>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</si>
  <si>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</si>
  <si>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</si>
  <si>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</si>
  <si>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</si>
  <si>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</si>
  <si>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</si>
  <si>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</si>
  <si>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</si>
  <si>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</si>
  <si>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</si>
  <si>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</si>
  <si>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</si>
  <si>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</si>
  <si>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</si>
  <si>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</si>
  <si>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</si>
  <si>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</si>
  <si>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</si>
  <si>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</si>
  <si>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</si>
  <si>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</si>
  <si>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</si>
  <si>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</si>
  <si>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</si>
  <si>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</si>
  <si>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</si>
  <si>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</si>
  <si>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</si>
  <si>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</si>
  <si>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</si>
  <si>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</si>
  <si>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</si>
  <si>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</si>
  <si>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</si>
  <si>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</si>
  <si>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</si>
  <si>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</si>
  <si>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</si>
  <si>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</si>
  <si>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</si>
  <si>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</si>
  <si>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</si>
  <si>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</si>
  <si>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</si>
  <si>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</si>
  <si>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</si>
  <si>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</si>
  <si>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</si>
  <si>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</si>
  <si>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</si>
  <si>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</si>
  <si>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</si>
  <si>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</si>
  <si>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</si>
  <si>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</si>
  <si>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</si>
  <si>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</si>
  <si>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</si>
  <si>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</si>
  <si>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</si>
  <si>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</si>
  <si>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</si>
  <si>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</si>
  <si>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</si>
  <si>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</si>
  <si>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</si>
  <si>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</si>
  <si>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</si>
  <si>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</si>
  <si>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</si>
  <si>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</si>
  <si>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</si>
  <si>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</si>
  <si>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</si>
  <si>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</si>
  <si>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</si>
  <si>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</si>
  <si>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</si>
  <si>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</si>
  <si>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</si>
  <si>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</si>
  <si>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</si>
  <si>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</si>
  <si>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</si>
  <si>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</si>
  <si>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</si>
  <si>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</si>
  <si>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</si>
  <si>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</si>
  <si>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</si>
  <si>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</si>
  <si>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</si>
  <si>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</si>
  <si>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</si>
  <si>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</si>
  <si>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</si>
  <si>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</si>
  <si>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</si>
  <si>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</si>
  <si>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</si>
  <si>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</si>
  <si>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</si>
  <si>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</si>
  <si>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</si>
  <si>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</si>
  <si>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</si>
  <si>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</si>
  <si>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</si>
  <si>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</si>
  <si>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</si>
  <si>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</si>
  <si>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</si>
  <si>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</si>
  <si>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</si>
  <si>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</si>
  <si>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</si>
  <si>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</si>
  <si>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</si>
  <si>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</si>
  <si>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</si>
  <si>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</si>
  <si>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</si>
  <si>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</si>
  <si>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</si>
  <si>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</si>
  <si>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</si>
  <si>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</si>
  <si>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</si>
  <si>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</si>
  <si>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</si>
  <si>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</si>
  <si>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</si>
  <si>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</si>
  <si>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</si>
  <si>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</si>
  <si>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</si>
  <si>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</si>
  <si>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</si>
  <si>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</si>
  <si>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</si>
  <si>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</si>
  <si>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</si>
  <si>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</si>
  <si>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</si>
  <si>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</si>
  <si>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</si>
  <si>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</si>
  <si>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</si>
  <si>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</si>
  <si>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</si>
  <si>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</si>
  <si>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</si>
  <si>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</si>
  <si>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</si>
  <si>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</si>
  <si>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</si>
  <si>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</si>
  <si>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</si>
  <si>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</si>
  <si>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</si>
  <si>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</si>
  <si>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</si>
  <si>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</si>
  <si>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</si>
  <si>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</si>
  <si>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</si>
  <si>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</si>
  <si>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</si>
  <si>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</si>
  <si>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</si>
  <si>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</si>
  <si>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</si>
  <si>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</si>
  <si>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</si>
  <si>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</si>
  <si>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</si>
  <si>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</si>
  <si>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</si>
  <si>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</si>
  <si>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</si>
  <si>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</si>
  <si>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</si>
  <si>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</si>
  <si>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</si>
  <si>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</si>
  <si>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</si>
  <si>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</si>
  <si>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</si>
  <si>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</si>
  <si>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</si>
  <si>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</si>
  <si>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</si>
  <si>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</si>
  <si>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</si>
  <si>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</si>
  <si>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</si>
  <si>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</si>
  <si>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</si>
  <si>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</si>
  <si>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</si>
  <si>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</si>
  <si>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</si>
  <si>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</si>
  <si>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</si>
  <si>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</si>
  <si>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</si>
  <si>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</si>
  <si>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</si>
  <si>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</si>
  <si>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</si>
  <si>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</si>
  <si>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</si>
  <si>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</si>
  <si>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</si>
  <si>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</si>
  <si>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</si>
  <si>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</si>
  <si>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</si>
  <si>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</si>
  <si>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</si>
  <si>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</si>
  <si>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</si>
  <si>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</si>
  <si>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</si>
  <si>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</si>
  <si>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</si>
  <si>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</si>
  <si>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</si>
  <si>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</si>
  <si>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</si>
  <si>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</si>
  <si>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</si>
  <si>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</si>
  <si>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</si>
  <si>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</si>
  <si>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</si>
  <si>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</si>
  <si>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</si>
  <si>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</si>
  <si>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</si>
  <si>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</si>
  <si>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</si>
  <si>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</si>
  <si>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</si>
  <si>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</si>
  <si>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</si>
  <si>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</si>
  <si>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</si>
  <si>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</si>
  <si>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</si>
  <si>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</si>
  <si>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</si>
  <si>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</si>
  <si>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</si>
  <si>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</si>
  <si>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</si>
  <si>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</si>
  <si>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</si>
  <si>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</si>
  <si>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</si>
  <si>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</si>
  <si>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</si>
  <si>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</si>
  <si>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</si>
  <si>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</si>
  <si>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</si>
  <si>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</si>
  <si>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</si>
  <si>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</si>
  <si>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</si>
  <si>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</si>
  <si>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</si>
  <si>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</si>
  <si>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</si>
  <si>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</si>
  <si>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</si>
  <si>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</si>
  <si>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</si>
  <si>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</si>
  <si>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</si>
  <si>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</si>
  <si>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</si>
  <si>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</si>
  <si>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</si>
  <si>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</si>
  <si>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</si>
  <si>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</si>
  <si>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</si>
  <si>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</si>
  <si>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</si>
  <si>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</si>
  <si>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</si>
  <si>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</si>
  <si>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</si>
  <si>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</si>
  <si>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</si>
  <si>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</si>
  <si>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</si>
  <si>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</si>
  <si>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</si>
  <si>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</si>
  <si>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</si>
  <si>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</si>
  <si>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</si>
  <si>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</si>
  <si>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</si>
  <si>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</si>
  <si>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</si>
  <si>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</si>
  <si>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</si>
  <si>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</si>
  <si>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</si>
  <si>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</si>
  <si>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</si>
  <si>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</si>
  <si>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</si>
  <si>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</si>
  <si>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</si>
  <si>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</si>
  <si>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</si>
  <si>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</si>
  <si>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</si>
  <si>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</si>
  <si>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</si>
  <si>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</si>
  <si>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</si>
  <si>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</si>
  <si>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</si>
  <si>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</si>
  <si>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</si>
  <si>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</si>
  <si>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</si>
  <si>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</si>
  <si>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</si>
  <si>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</si>
  <si>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</si>
  <si>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</si>
  <si>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</si>
  <si>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</si>
  <si>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</si>
  <si>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</si>
  <si>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</si>
  <si>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</si>
  <si>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</si>
  <si>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</si>
  <si>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</si>
  <si>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</si>
  <si>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</si>
  <si>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</si>
  <si>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</si>
  <si>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</si>
  <si>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</si>
  <si>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</si>
  <si>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</si>
  <si>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</si>
  <si>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</si>
  <si>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</si>
  <si>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</si>
  <si>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</si>
  <si>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</si>
  <si>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</si>
  <si>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</si>
  <si>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</si>
  <si>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</si>
  <si>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</si>
  <si>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</si>
  <si>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</si>
  <si>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</si>
  <si>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</si>
  <si>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</si>
  <si>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</si>
  <si>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</si>
  <si>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</si>
  <si>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</si>
  <si>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</si>
  <si>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</si>
  <si>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</si>
  <si>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</si>
  <si>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</si>
  <si>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</si>
  <si>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</si>
  <si>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</si>
  <si>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</si>
  <si>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</si>
  <si>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</si>
  <si>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</si>
  <si>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</si>
  <si>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</si>
  <si>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</si>
  <si>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</si>
  <si>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</si>
  <si>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</si>
  <si>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</si>
  <si>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</si>
  <si>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</si>
  <si>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</si>
  <si>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</si>
  <si>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</si>
  <si>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</si>
  <si>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</si>
  <si>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</si>
  <si>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</si>
  <si>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</si>
  <si>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</si>
  <si>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</si>
  <si>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</si>
  <si>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</si>
  <si>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</si>
  <si>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</si>
  <si>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</si>
  <si>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</si>
  <si>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</si>
  <si>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</si>
  <si>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</si>
  <si>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</si>
  <si>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</si>
  <si>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</si>
  <si>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</si>
  <si>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</si>
  <si>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</si>
  <si>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</si>
  <si>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</si>
  <si>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</si>
  <si>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</si>
  <si>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</si>
  <si>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</si>
  <si>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</si>
  <si>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</si>
  <si>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</si>
  <si>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</si>
  <si>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</si>
  <si>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</si>
  <si>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</si>
  <si>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</si>
  <si>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</si>
  <si>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</si>
  <si>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</si>
  <si>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</si>
  <si>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</si>
  <si>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</si>
  <si>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</si>
  <si>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</si>
  <si>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</si>
  <si>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</si>
  <si>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</si>
  <si>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</si>
  <si>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</si>
  <si>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</si>
  <si>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</si>
  <si>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</si>
  <si>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</si>
  <si>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</si>
  <si>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</si>
  <si>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</si>
  <si>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</si>
  <si>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</si>
  <si>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</si>
  <si>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</si>
  <si>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</si>
  <si>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</si>
  <si>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</si>
  <si>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</si>
  <si>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</si>
  <si>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</si>
  <si>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</si>
  <si>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</si>
  <si>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</si>
  <si>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</si>
  <si>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</si>
  <si>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</si>
  <si>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</si>
  <si>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</si>
  <si>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</si>
  <si>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</si>
  <si>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</si>
  <si>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</si>
  <si>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</si>
  <si>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</si>
  <si>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</si>
  <si>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</si>
  <si>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</si>
  <si>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</si>
  <si>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</si>
  <si>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</si>
  <si>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</si>
  <si>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</si>
  <si>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</si>
  <si>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</si>
  <si>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</si>
  <si>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</si>
  <si>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</si>
  <si>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</si>
  <si>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</si>
  <si>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</si>
  <si>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</si>
  <si>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</si>
  <si>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</si>
  <si>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</si>
  <si>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</si>
  <si>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</si>
  <si>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</si>
  <si>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</si>
  <si>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</si>
  <si>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</si>
  <si>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</si>
  <si>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</si>
  <si>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</si>
  <si>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</si>
  <si>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</si>
  <si>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</si>
  <si>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</si>
  <si>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</si>
  <si>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</si>
  <si>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</si>
  <si>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</si>
  <si>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</si>
  <si>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</si>
  <si>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</si>
  <si>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</si>
  <si>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</si>
  <si>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</si>
  <si>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</si>
  <si>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</si>
  <si>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</si>
  <si>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</si>
  <si>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</si>
  <si>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</si>
  <si>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</si>
  <si>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</si>
  <si>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</si>
  <si>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</si>
  <si>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</si>
  <si>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</si>
  <si>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</si>
  <si>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</si>
  <si>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</si>
  <si>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</si>
  <si>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</si>
  <si>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</si>
  <si>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</si>
  <si>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</si>
  <si>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</si>
  <si>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</si>
  <si>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</si>
  <si>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</si>
  <si>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</si>
  <si>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</si>
  <si>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</si>
  <si>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</si>
  <si>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</si>
  <si>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</si>
  <si>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</si>
  <si>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</si>
  <si>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</si>
  <si>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</si>
  <si>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</si>
  <si>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</si>
  <si>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</si>
  <si>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</si>
  <si>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</si>
  <si>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</si>
  <si>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</si>
  <si>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</si>
  <si>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</si>
  <si>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</si>
  <si>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</si>
  <si>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</si>
  <si>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</si>
  <si>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</si>
  <si>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</si>
  <si>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</si>
  <si>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</si>
  <si>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</si>
  <si>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</si>
  <si>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</si>
  <si>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</si>
  <si>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</si>
  <si>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</si>
  <si>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</si>
  <si>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</si>
  <si>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</si>
  <si>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</si>
  <si>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</si>
  <si>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</si>
  <si>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</si>
  <si>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</si>
  <si>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</si>
  <si>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</si>
  <si>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</si>
  <si>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</si>
  <si>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</si>
  <si>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</si>
  <si>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</si>
  <si>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</si>
  <si>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</si>
  <si>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</si>
  <si>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</si>
  <si>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</si>
  <si>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</si>
  <si>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</si>
  <si>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</si>
  <si>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</si>
  <si>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</si>
  <si>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</si>
  <si>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</si>
  <si>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</si>
  <si>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</si>
  <si>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</si>
  <si>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</si>
  <si>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</si>
  <si>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</si>
  <si>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</si>
  <si>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</si>
  <si>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</si>
  <si>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</si>
  <si>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</si>
  <si>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</si>
  <si>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</si>
  <si>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</si>
  <si>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</si>
  <si>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</si>
  <si>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</si>
  <si>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</si>
  <si>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</si>
  <si>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</si>
  <si>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</si>
  <si>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</si>
  <si>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</si>
  <si>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</si>
  <si>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</si>
  <si>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</si>
  <si>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</si>
  <si>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</si>
  <si>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</si>
  <si>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</si>
  <si>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</si>
  <si>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</si>
  <si>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</si>
  <si>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</si>
  <si>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</si>
  <si>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</si>
  <si>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</si>
  <si>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</si>
  <si>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</si>
  <si>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</si>
  <si>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</si>
  <si>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</si>
  <si>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</si>
  <si>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</si>
  <si>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</si>
  <si>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</si>
  <si>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</si>
  <si>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</si>
  <si>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</si>
  <si>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</si>
  <si>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</si>
  <si>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</si>
  <si>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</si>
  <si>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</si>
  <si>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</si>
  <si>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</si>
  <si>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</si>
  <si>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</si>
  <si>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</si>
  <si>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</si>
  <si>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</si>
  <si>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</si>
  <si>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</si>
  <si>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</si>
  <si>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</si>
  <si>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</si>
  <si>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</si>
  <si>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</si>
  <si>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</si>
  <si>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</si>
  <si>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</si>
  <si>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</si>
  <si>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</si>
  <si>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</si>
  <si>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</si>
  <si>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</si>
  <si>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</si>
  <si>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</si>
  <si>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</si>
  <si>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</si>
  <si>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</si>
  <si>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</si>
  <si>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</si>
  <si>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</si>
  <si>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</si>
  <si>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</si>
  <si>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</si>
  <si>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</si>
  <si>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</si>
  <si>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</si>
  <si>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</si>
  <si>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</si>
  <si>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</si>
  <si>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</si>
  <si>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</si>
  <si>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</si>
  <si>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</si>
  <si>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</si>
  <si>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</si>
  <si>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</si>
  <si>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</si>
  <si>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</si>
  <si>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</si>
  <si>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</si>
  <si>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</si>
  <si>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</si>
  <si>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</si>
  <si>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</si>
  <si>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</si>
  <si>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</si>
  <si>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</si>
  <si>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</si>
  <si>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</si>
  <si>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</si>
  <si>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</si>
  <si>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</si>
  <si>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</si>
  <si>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</si>
  <si>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</si>
  <si>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</si>
  <si>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</si>
  <si>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</si>
  <si>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</si>
  <si>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</si>
  <si>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</si>
  <si>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</si>
  <si>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</si>
  <si>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</si>
  <si>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</si>
  <si>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</si>
  <si>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</si>
  <si>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</si>
  <si>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</si>
  <si>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</si>
  <si>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</si>
  <si>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</si>
  <si>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</si>
  <si>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</si>
  <si>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</si>
  <si>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</si>
  <si>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</si>
  <si>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</si>
  <si>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</si>
  <si>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</si>
  <si>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</si>
  <si>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</si>
  <si>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</si>
  <si>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</si>
  <si>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</si>
  <si>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</si>
  <si>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</si>
  <si>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</si>
  <si>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</si>
  <si>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</si>
  <si>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</si>
  <si>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</si>
  <si>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</si>
  <si>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</si>
  <si>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</si>
  <si>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</si>
  <si>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</si>
  <si>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</si>
  <si>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</si>
  <si>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</si>
  <si>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</si>
  <si>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</si>
  <si>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</si>
  <si>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</si>
  <si>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</si>
  <si>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</si>
  <si>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</si>
  <si>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</si>
  <si>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</si>
  <si>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</si>
  <si>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</si>
  <si>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</si>
  <si>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</si>
  <si>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</si>
  <si>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</si>
  <si>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</si>
  <si>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</si>
  <si>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</si>
  <si>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</si>
  <si>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</si>
  <si>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</si>
  <si>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</si>
  <si>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</si>
  <si>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</si>
  <si>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</si>
  <si>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</si>
  <si>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</si>
  <si>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</si>
  <si>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</si>
  <si>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</si>
  <si>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</si>
  <si>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</si>
  <si>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</si>
  <si>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</si>
  <si>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</si>
  <si>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</si>
  <si>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</si>
  <si>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</si>
  <si>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</si>
  <si>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</si>
  <si>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</si>
  <si>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</si>
  <si>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</si>
  <si>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</si>
  <si>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</si>
  <si>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</si>
  <si>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</si>
  <si>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</si>
  <si>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</si>
  <si>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</si>
  <si>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</si>
  <si>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</si>
  <si>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</si>
  <si>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</si>
  <si>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</si>
  <si>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</si>
  <si>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</si>
  <si>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</si>
  <si>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</si>
  <si>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</si>
  <si>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</si>
  <si>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</si>
  <si>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</si>
  <si>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</si>
  <si>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</si>
  <si>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</si>
  <si>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</si>
  <si>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</si>
  <si>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</si>
  <si>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</si>
  <si>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</si>
  <si>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</si>
  <si>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</si>
  <si>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</si>
  <si>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</si>
  <si>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</si>
  <si>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</si>
  <si>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</si>
  <si>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</si>
  <si>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</si>
  <si>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</si>
  <si>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</si>
  <si>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</si>
  <si>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</si>
  <si>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</si>
  <si>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</si>
  <si>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</si>
  <si>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</si>
  <si>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</si>
  <si>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</si>
  <si>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</si>
  <si>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</si>
  <si>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</si>
  <si>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</si>
  <si>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</si>
  <si>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</si>
  <si>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</si>
  <si>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</si>
  <si>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</si>
  <si>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</si>
  <si>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</si>
  <si>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</si>
  <si>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</si>
  <si>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</si>
  <si>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</si>
  <si>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</si>
  <si>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</si>
  <si>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</si>
  <si>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</si>
  <si>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</si>
  <si>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</si>
  <si>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</si>
  <si>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</si>
  <si>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</si>
  <si>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</si>
  <si>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</si>
  <si>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</si>
  <si>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</si>
  <si>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</si>
  <si>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</si>
  <si>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</si>
  <si>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</si>
  <si>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</si>
  <si>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</si>
  <si>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</si>
  <si>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</si>
  <si>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</si>
  <si>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</si>
  <si>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</si>
  <si>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</si>
  <si>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</si>
  <si>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</si>
  <si>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</si>
  <si>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</si>
  <si>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</si>
  <si>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</si>
  <si>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</si>
  <si>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</si>
  <si>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</si>
  <si>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</si>
  <si>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</si>
  <si>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</si>
  <si>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</si>
  <si>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</si>
  <si>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</si>
  <si>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</si>
  <si>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</si>
  <si>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</si>
  <si>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</si>
  <si>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</si>
  <si>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</si>
  <si>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</si>
  <si>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</si>
  <si>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</si>
  <si>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</si>
  <si>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</si>
  <si>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</si>
  <si>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</si>
  <si>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</si>
  <si>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</si>
  <si>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</si>
  <si>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</si>
  <si>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</si>
  <si>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</si>
  <si>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</si>
  <si>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</si>
  <si>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</si>
  <si>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</si>
  <si>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</si>
  <si>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</si>
  <si>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</si>
  <si>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</si>
  <si>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</si>
  <si>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</si>
  <si>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</si>
  <si>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</si>
  <si>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</si>
  <si>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</si>
  <si>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</si>
  <si>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</si>
  <si>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</si>
  <si>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</si>
  <si>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</si>
  <si>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</si>
  <si>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</si>
  <si>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</si>
  <si>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</si>
  <si>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</si>
  <si>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</si>
  <si>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</si>
  <si>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</si>
  <si>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</si>
  <si>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</si>
  <si>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</si>
  <si>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</si>
  <si>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</si>
  <si>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</si>
  <si>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</si>
  <si>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</si>
  <si>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</si>
  <si>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</si>
  <si>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</si>
  <si>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</si>
  <si>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</si>
  <si>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</si>
  <si>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</si>
  <si>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</si>
  <si>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</si>
  <si>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</si>
  <si>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</si>
  <si>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</si>
  <si>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</si>
  <si>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</si>
  <si>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</si>
  <si>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</si>
  <si>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</si>
  <si>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</si>
  <si>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</si>
  <si>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</si>
  <si>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</si>
  <si>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</si>
  <si>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</si>
  <si>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</si>
  <si>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</si>
  <si>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</si>
  <si>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</si>
  <si>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</si>
  <si>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</si>
  <si>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</si>
  <si>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</si>
  <si>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</si>
  <si>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</si>
  <si>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</si>
  <si>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</si>
  <si>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</si>
  <si>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</si>
  <si>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</si>
  <si>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</si>
  <si>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</si>
  <si>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</si>
  <si>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</si>
  <si>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</si>
  <si>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</si>
  <si>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</si>
  <si>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</si>
  <si>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</si>
  <si>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</si>
  <si>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</si>
  <si>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</si>
  <si>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</si>
  <si>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</si>
  <si>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</si>
  <si>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</si>
  <si>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</si>
  <si>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</si>
  <si>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</si>
  <si>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</si>
  <si>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</si>
  <si>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</si>
  <si>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</si>
  <si>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</si>
  <si>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</si>
  <si>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</si>
  <si>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</si>
  <si>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</si>
  <si>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</si>
  <si>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</si>
  <si>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</si>
  <si>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</si>
  <si>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</si>
  <si>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</si>
  <si>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</si>
  <si>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</si>
  <si>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</si>
  <si>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</si>
  <si>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</si>
  <si>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</si>
  <si>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</si>
  <si>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</si>
  <si>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</si>
  <si>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</si>
  <si>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</si>
  <si>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</si>
  <si>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</si>
  <si>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</si>
  <si>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</si>
  <si>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</si>
  <si>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</si>
  <si>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</si>
  <si>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</si>
  <si>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</si>
  <si>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</si>
  <si>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</si>
  <si>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</si>
  <si>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</si>
  <si>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</si>
  <si>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</si>
  <si>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</si>
  <si>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</si>
  <si>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</si>
  <si>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</si>
  <si>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</si>
  <si>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</si>
  <si>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</si>
  <si>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</si>
  <si>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</si>
  <si>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</si>
  <si>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</si>
  <si>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</si>
  <si>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</si>
  <si>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</si>
  <si>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</si>
  <si>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</si>
  <si>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</si>
  <si>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</si>
  <si>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</si>
  <si>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</si>
  <si>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</si>
  <si>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</si>
  <si>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</si>
  <si>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</si>
  <si>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</si>
  <si>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</si>
  <si>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</si>
  <si>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</si>
  <si>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</si>
  <si>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</si>
  <si>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</si>
  <si>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</si>
  <si>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</si>
  <si>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</si>
  <si>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</si>
  <si>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</si>
  <si>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</si>
  <si>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</si>
  <si>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</si>
  <si>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</si>
  <si>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</si>
  <si>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</si>
  <si>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</si>
  <si>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</si>
  <si>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</si>
  <si>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</si>
  <si>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</si>
  <si>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</si>
  <si>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</si>
  <si>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</si>
  <si>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</si>
  <si>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</si>
  <si>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</si>
  <si>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</si>
  <si>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</si>
  <si>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</si>
  <si>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</si>
  <si>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</si>
  <si>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</si>
  <si>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</si>
  <si>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</si>
  <si>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</si>
  <si>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</si>
  <si>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</si>
  <si>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</si>
  <si>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</si>
  <si>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</si>
  <si>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</si>
  <si>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</si>
  <si>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</si>
  <si>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</si>
  <si>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</si>
  <si>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</si>
  <si>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</si>
  <si>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</si>
  <si>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</si>
  <si>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</si>
  <si>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</si>
  <si>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</si>
  <si>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</si>
  <si>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</si>
  <si>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</si>
  <si>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</si>
  <si>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</si>
  <si>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</si>
  <si>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</si>
  <si>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</si>
  <si>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</si>
  <si>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</si>
  <si>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</si>
  <si>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</si>
  <si>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</si>
  <si>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</si>
  <si>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</si>
  <si>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</si>
  <si>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</si>
  <si>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</si>
  <si>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</si>
  <si>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</si>
  <si>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</si>
  <si>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</si>
  <si>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</si>
  <si>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</si>
  <si>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</si>
  <si>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</si>
  <si>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</si>
  <si>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</si>
  <si>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</si>
  <si>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</si>
  <si>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</si>
  <si>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</si>
  <si>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</si>
  <si>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</si>
  <si>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</si>
  <si>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</si>
  <si>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</si>
  <si>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</si>
  <si>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</si>
  <si>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</si>
  <si>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</si>
  <si>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</si>
  <si>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</si>
  <si>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</si>
  <si>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</si>
  <si>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</si>
  <si>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</si>
  <si>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</si>
  <si>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</si>
  <si>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</si>
  <si>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</si>
  <si>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</si>
  <si>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</si>
  <si>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</si>
  <si>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</si>
  <si>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</si>
  <si>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</si>
  <si>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</si>
  <si>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</si>
  <si>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</si>
  <si>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</si>
  <si>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</si>
  <si>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</si>
  <si>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</si>
  <si>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</si>
  <si>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</si>
  <si>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</si>
  <si>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</si>
  <si>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</si>
  <si>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</si>
  <si>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</si>
  <si>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</si>
  <si>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</si>
  <si>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</si>
  <si>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</si>
  <si>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</si>
  <si>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</si>
  <si>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</si>
  <si>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</si>
  <si>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</si>
  <si>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</si>
  <si>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</si>
  <si>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</si>
  <si>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</si>
  <si>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</si>
  <si>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</si>
  <si>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</si>
  <si>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</si>
  <si>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</si>
  <si>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</si>
  <si>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</si>
  <si>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</si>
  <si>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</si>
  <si>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</si>
  <si>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</si>
  <si>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</si>
  <si>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</si>
  <si>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</si>
  <si>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</si>
  <si>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</si>
  <si>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</si>
  <si>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</si>
  <si>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</si>
  <si>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</si>
  <si>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</si>
  <si>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</si>
  <si>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</si>
  <si>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</si>
  <si>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</si>
  <si>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</si>
  <si>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</si>
  <si>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</si>
  <si>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</si>
  <si>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</si>
  <si>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</si>
  <si>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</si>
  <si>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</si>
  <si>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</si>
  <si>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</si>
  <si>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</si>
  <si>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</si>
  <si>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</si>
  <si>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</si>
  <si>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</si>
  <si>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</si>
  <si>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</si>
  <si>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</si>
  <si>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</si>
  <si>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</si>
  <si>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</si>
  <si>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</si>
  <si>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</si>
  <si>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</si>
  <si>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</si>
  <si>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</si>
  <si>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</si>
  <si>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</si>
  <si>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</si>
  <si>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</si>
  <si>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</si>
  <si>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</si>
  <si>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</si>
  <si>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</si>
  <si>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</si>
  <si>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</si>
  <si>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</si>
  <si>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</si>
  <si>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</si>
  <si>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</si>
  <si>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</si>
  <si>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</si>
  <si>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</si>
  <si>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</si>
  <si>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</si>
  <si>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</si>
  <si>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</si>
  <si>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</si>
  <si>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</si>
  <si>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</si>
  <si>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</si>
  <si>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</si>
  <si>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</si>
  <si>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</si>
  <si>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</si>
  <si>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</si>
  <si>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</si>
  <si>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</si>
  <si>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</si>
  <si>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</si>
  <si>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</si>
  <si>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</si>
  <si>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</si>
  <si>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</si>
  <si>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</si>
  <si>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</si>
  <si>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</si>
  <si>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</si>
  <si>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</si>
  <si>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</si>
  <si>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</si>
  <si>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</si>
  <si>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</si>
  <si>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</si>
  <si>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</si>
  <si>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</si>
  <si>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</si>
  <si>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</si>
  <si>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</si>
  <si>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</si>
  <si>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</si>
  <si>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</si>
  <si>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</si>
  <si>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</si>
  <si>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</si>
  <si>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</si>
  <si>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</si>
  <si>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</si>
  <si>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</si>
  <si>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</si>
  <si>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</si>
  <si>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</si>
  <si>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</si>
  <si>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</si>
  <si>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</si>
  <si>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</si>
  <si>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</si>
  <si>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</si>
  <si>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</si>
  <si>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</si>
  <si>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</si>
  <si>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</si>
  <si>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</si>
  <si>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</si>
  <si>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</si>
  <si>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</si>
  <si>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</si>
  <si>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</si>
  <si>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</si>
  <si>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</si>
  <si>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</si>
  <si>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</si>
  <si>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</si>
  <si>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</si>
  <si>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</si>
  <si>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</si>
  <si>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</si>
  <si>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</si>
  <si>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</si>
  <si>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</si>
  <si>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</si>
  <si>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</si>
  <si>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</si>
  <si>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</si>
  <si>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</si>
  <si>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</si>
  <si>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</si>
  <si>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</si>
  <si>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</si>
  <si>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</si>
  <si>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</si>
  <si>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</si>
  <si>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</si>
  <si>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</si>
  <si>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</si>
  <si>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</si>
  <si>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</si>
  <si>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</si>
  <si>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</si>
  <si>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</si>
  <si>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</si>
  <si>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</si>
  <si>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</si>
  <si>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</si>
  <si>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</si>
  <si>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</si>
  <si>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</si>
  <si>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</si>
  <si>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</si>
  <si>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</si>
  <si>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</si>
  <si>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</si>
  <si>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</si>
  <si>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</si>
  <si>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</si>
  <si>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</si>
  <si>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</si>
  <si>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</si>
  <si>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</si>
  <si>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</si>
  <si>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</si>
  <si>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</si>
  <si>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</si>
  <si>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</si>
  <si>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</si>
  <si>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</si>
  <si>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</si>
  <si>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</si>
  <si>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</si>
  <si>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</si>
  <si>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</si>
  <si>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</si>
  <si>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</si>
  <si>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</si>
  <si>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</si>
  <si>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</si>
  <si>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</si>
  <si>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</si>
  <si>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</si>
  <si>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</si>
  <si>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</si>
  <si>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</si>
  <si>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</si>
  <si>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</si>
  <si>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</si>
  <si>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</si>
  <si>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</si>
  <si>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</si>
  <si>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</si>
  <si>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</si>
  <si>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</si>
  <si>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</si>
  <si>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</si>
  <si>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</si>
  <si>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</si>
  <si>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</si>
  <si>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</si>
  <si>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</si>
  <si>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</si>
  <si>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</si>
  <si>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</si>
  <si>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</si>
  <si>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</si>
  <si>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</si>
  <si>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</si>
  <si>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</si>
  <si>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</si>
  <si>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</si>
  <si>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</si>
  <si>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</si>
  <si>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</si>
  <si>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</si>
  <si>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</si>
  <si>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</si>
  <si>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</si>
  <si>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</si>
  <si>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</si>
  <si>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</si>
  <si>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</si>
  <si>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</si>
  <si>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</si>
  <si>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</si>
  <si>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</si>
  <si>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</si>
  <si>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</si>
  <si>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</si>
  <si>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</si>
  <si>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</si>
  <si>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</si>
  <si>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</si>
  <si>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</si>
  <si>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</si>
  <si>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</si>
  <si>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</si>
  <si>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</si>
  <si>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</si>
  <si>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</si>
  <si>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</si>
  <si>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</si>
  <si>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</si>
  <si>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</si>
  <si>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</si>
  <si>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</si>
  <si>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</si>
  <si>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</si>
  <si>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</si>
  <si>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</si>
  <si>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</si>
  <si>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</si>
  <si>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</si>
  <si>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</si>
  <si>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</si>
  <si>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</si>
  <si>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</si>
  <si>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</si>
  <si>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</si>
  <si>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</si>
  <si>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</si>
  <si>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</si>
  <si>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</si>
  <si>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</si>
  <si>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</si>
  <si>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</si>
  <si>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</si>
  <si>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</si>
  <si>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</si>
  <si>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</si>
  <si>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</si>
  <si>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</si>
  <si>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</si>
  <si>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</si>
  <si>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</si>
  <si>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</si>
  <si>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</si>
  <si>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</si>
  <si>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</si>
  <si>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</si>
  <si>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</si>
  <si>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</si>
  <si>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</si>
  <si>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</si>
  <si>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</si>
  <si>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</si>
  <si>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</si>
  <si>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</si>
  <si>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</si>
  <si>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</si>
  <si>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</si>
  <si>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</si>
  <si>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</si>
  <si>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</si>
  <si>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</si>
  <si>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</si>
  <si>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</si>
  <si>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</si>
  <si>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</si>
  <si>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</si>
  <si>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</si>
  <si>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</si>
  <si>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</si>
  <si>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</si>
  <si>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</si>
  <si>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</si>
  <si>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</si>
  <si>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</si>
  <si>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</si>
  <si>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</si>
  <si>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</si>
  <si>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</si>
  <si>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</si>
  <si>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</si>
  <si>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</si>
  <si>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</si>
  <si>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</si>
  <si>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</si>
  <si>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</si>
  <si>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</si>
  <si>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</si>
  <si>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</si>
  <si>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</si>
  <si>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</si>
  <si>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</si>
  <si>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</si>
  <si>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</si>
  <si>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</si>
  <si>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</si>
  <si>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</si>
  <si>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</si>
  <si>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</si>
  <si>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</si>
  <si>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</si>
  <si>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</si>
  <si>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</si>
  <si>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</si>
  <si>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</si>
  <si>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</si>
  <si>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</si>
  <si>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</si>
  <si>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</si>
  <si>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</si>
  <si>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</si>
  <si>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</si>
  <si>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</si>
  <si>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</si>
  <si>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</si>
  <si>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</si>
  <si>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</si>
  <si>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</si>
  <si>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</si>
  <si>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</si>
  <si>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</si>
  <si>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</si>
  <si>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</si>
  <si>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</si>
  <si>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</si>
  <si>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</si>
  <si>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</si>
  <si>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</si>
  <si>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</si>
  <si>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</si>
  <si>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</si>
  <si>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</si>
  <si>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</si>
  <si>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</si>
  <si>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</si>
  <si>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</si>
  <si>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</si>
  <si>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</si>
  <si>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</si>
  <si>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</si>
  <si>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</si>
  <si>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</si>
  <si>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</si>
  <si>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</si>
  <si>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</si>
  <si>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</si>
  <si>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</si>
  <si>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</si>
  <si>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</si>
  <si>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</si>
  <si>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</si>
  <si>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</si>
  <si>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</si>
  <si>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</si>
  <si>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</si>
  <si>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</si>
  <si>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</si>
  <si>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</si>
  <si>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</si>
  <si>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</si>
  <si>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</si>
  <si>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</si>
  <si>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</si>
  <si>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</si>
  <si>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</si>
  <si>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</si>
  <si>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</si>
  <si>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</si>
  <si>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</si>
  <si>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</si>
  <si>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</si>
  <si>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</si>
  <si>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</si>
  <si>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</si>
  <si>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</si>
  <si>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</si>
  <si>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</si>
  <si>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</si>
  <si>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</si>
  <si>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</si>
  <si>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</si>
  <si>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</si>
  <si>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</si>
  <si>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</si>
  <si>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</si>
  <si>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</si>
  <si>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</si>
  <si>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</si>
  <si>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</si>
  <si>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</si>
  <si>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</si>
  <si>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</si>
  <si>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</si>
  <si>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</si>
  <si>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</si>
  <si>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</si>
  <si>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</si>
  <si>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</si>
  <si>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</si>
  <si>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</si>
  <si>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</si>
  <si>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</si>
  <si>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</si>
  <si>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</si>
  <si>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</si>
  <si>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</si>
  <si>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</si>
  <si>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</si>
  <si>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</si>
  <si>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</si>
  <si>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</si>
  <si>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</si>
  <si>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</si>
  <si>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</si>
  <si>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</si>
  <si>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</si>
  <si>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</si>
  <si>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</si>
  <si>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</si>
  <si>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</si>
  <si>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</si>
  <si>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</si>
  <si>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</si>
  <si>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</si>
  <si>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</si>
  <si>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</si>
  <si>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</si>
  <si>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</si>
  <si>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</si>
  <si>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</si>
  <si>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</si>
  <si>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</si>
  <si>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</si>
  <si>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</si>
  <si>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</si>
  <si>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</si>
  <si>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</si>
  <si>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</si>
  <si>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</si>
  <si>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</si>
  <si>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</si>
  <si>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</si>
  <si>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</si>
  <si>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</si>
  <si>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</si>
  <si>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</si>
  <si>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</si>
  <si>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</si>
  <si>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</si>
  <si>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</si>
  <si>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</si>
  <si>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</si>
  <si>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</si>
  <si>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</si>
  <si>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</si>
  <si>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</si>
  <si>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</si>
  <si>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</si>
  <si>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</si>
  <si>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</si>
  <si>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</si>
  <si>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</si>
  <si>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</si>
  <si>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</si>
  <si>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</si>
  <si>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</si>
  <si>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</si>
  <si>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</si>
  <si>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</si>
  <si>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</si>
  <si>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</si>
  <si>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</si>
  <si>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</si>
  <si>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</si>
  <si>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</si>
  <si>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</si>
  <si>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</si>
  <si>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</si>
  <si>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</si>
  <si>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</si>
  <si>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</si>
  <si>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</si>
  <si>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</si>
  <si>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</si>
  <si>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</si>
  <si>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</si>
  <si>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</si>
  <si>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</si>
  <si>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</si>
  <si>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</si>
  <si>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</si>
  <si>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</si>
  <si>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</si>
  <si>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</si>
  <si>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</si>
  <si>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</si>
  <si>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</si>
  <si>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</si>
  <si>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</si>
  <si>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</si>
  <si>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</si>
  <si>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</si>
  <si>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</si>
  <si>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</si>
  <si>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</si>
  <si>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</si>
  <si>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</si>
  <si>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</si>
  <si>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</si>
  <si>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</si>
  <si>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</si>
  <si>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</si>
  <si>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</si>
  <si>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</si>
  <si>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</si>
  <si>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</si>
  <si>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</si>
  <si>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</si>
  <si>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</si>
  <si>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</si>
  <si>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</si>
  <si>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</si>
  <si>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</si>
  <si>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</si>
  <si>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</si>
  <si>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</si>
  <si>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</si>
  <si>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</si>
  <si>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</si>
  <si>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</si>
  <si>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</si>
  <si>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</si>
  <si>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</si>
  <si>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</si>
  <si>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</si>
  <si>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</si>
  <si>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</si>
  <si>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</si>
  <si>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</si>
  <si>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</si>
  <si>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</si>
  <si>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</si>
  <si>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</si>
  <si>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</si>
  <si>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</si>
  <si>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</si>
  <si>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</si>
  <si>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</si>
  <si>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</si>
  <si>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</si>
  <si>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</si>
  <si>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</si>
  <si>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</si>
  <si>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</si>
  <si>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</si>
  <si>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</si>
  <si>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</si>
  <si>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</si>
  <si>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</si>
  <si>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</si>
  <si>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</si>
  <si>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</si>
  <si>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</si>
  <si>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</si>
  <si>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</si>
  <si>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</si>
  <si>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</si>
  <si>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</si>
  <si>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</si>
  <si>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</si>
  <si>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</si>
  <si>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</si>
  <si>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</si>
  <si>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</si>
  <si>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</si>
  <si>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</si>
  <si>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</si>
  <si>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</si>
  <si>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</si>
  <si>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</si>
  <si>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</si>
  <si>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</si>
  <si>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</si>
  <si>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</si>
  <si>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</si>
  <si>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</si>
  <si>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</si>
  <si>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</si>
  <si>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</si>
  <si>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</si>
  <si>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</si>
  <si>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</si>
  <si>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</si>
  <si>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</si>
  <si>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</si>
  <si>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</si>
  <si>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</si>
  <si>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</si>
  <si>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</si>
  <si>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</si>
  <si>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</si>
  <si>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</si>
  <si>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</si>
  <si>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</si>
  <si>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</si>
  <si>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</si>
  <si>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</si>
  <si>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</si>
  <si>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</si>
  <si>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</si>
  <si>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</si>
  <si>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</si>
  <si>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</si>
  <si>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</si>
  <si>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</si>
  <si>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</si>
  <si>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</si>
  <si>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</si>
  <si>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</si>
  <si>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</si>
  <si>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</si>
  <si>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</si>
  <si>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</si>
  <si>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</si>
  <si>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</si>
  <si>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</si>
  <si>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</si>
  <si>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</si>
  <si>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</si>
  <si>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</si>
  <si>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</si>
  <si>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</si>
  <si>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</si>
  <si>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</si>
  <si>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</si>
  <si>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</si>
  <si>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</si>
  <si>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</si>
  <si>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</si>
  <si>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</si>
  <si>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</si>
  <si>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</si>
  <si>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</si>
  <si>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</si>
  <si>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</si>
  <si>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</si>
  <si>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</si>
  <si>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</si>
  <si>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</si>
  <si>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</si>
  <si>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</si>
  <si>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</si>
  <si>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</si>
  <si>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</si>
  <si>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</si>
  <si>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</si>
  <si>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</si>
  <si>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</si>
  <si>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</si>
  <si>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</si>
  <si>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</si>
  <si>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</si>
  <si>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</si>
  <si>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</si>
  <si>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</si>
  <si>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</si>
  <si>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</si>
  <si>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</si>
  <si>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</si>
  <si>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</si>
  <si>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</si>
  <si>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</si>
  <si>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</si>
  <si>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</si>
  <si>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</si>
  <si>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</si>
  <si>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</si>
  <si>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</si>
  <si>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</si>
  <si>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</si>
  <si>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</si>
  <si>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</si>
  <si>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</si>
  <si>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</si>
  <si>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</si>
  <si>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</si>
  <si>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</si>
  <si>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</si>
  <si>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</si>
  <si>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</si>
  <si>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</si>
  <si>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</si>
  <si>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</si>
  <si>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</si>
  <si>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</si>
  <si>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</si>
  <si>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</si>
  <si>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</si>
  <si>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</si>
  <si>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</si>
  <si>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</si>
  <si>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</si>
  <si>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</si>
  <si>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</si>
  <si>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</si>
  <si>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</si>
  <si>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</si>
  <si>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</si>
  <si>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</si>
  <si>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</si>
  <si>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</si>
  <si>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</si>
  <si>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</si>
  <si>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</si>
  <si>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</si>
  <si>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</si>
  <si>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</si>
  <si>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</si>
  <si>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</si>
  <si>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</si>
  <si>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</si>
  <si>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</si>
  <si>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</si>
  <si>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</si>
  <si>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</si>
  <si>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</si>
  <si>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</si>
  <si>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</si>
  <si>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</si>
  <si>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</si>
  <si>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</si>
  <si>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</si>
  <si>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</si>
  <si>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</si>
  <si>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</si>
  <si>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</si>
  <si>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</si>
  <si>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</si>
  <si>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</si>
  <si>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</si>
  <si>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</si>
  <si>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</si>
  <si>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</si>
  <si>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</si>
  <si>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</si>
  <si>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</si>
  <si>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</si>
  <si>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</si>
  <si>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</si>
  <si>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</si>
  <si>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</si>
  <si>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</si>
  <si>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</si>
  <si>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</si>
  <si>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</si>
  <si>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</si>
  <si>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</si>
  <si>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</si>
  <si>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</si>
  <si>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</si>
  <si>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</si>
  <si>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</si>
  <si>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</si>
  <si>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</si>
  <si>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</si>
  <si>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</si>
  <si>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</si>
  <si>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</si>
  <si>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</si>
  <si>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</si>
  <si>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</si>
  <si>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</si>
  <si>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</si>
  <si>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</si>
  <si>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</si>
  <si>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</si>
  <si>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</si>
  <si>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</si>
  <si>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</si>
  <si>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</si>
  <si>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</si>
  <si>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</si>
  <si>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</si>
  <si>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</si>
  <si>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</si>
  <si>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</si>
  <si>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</si>
  <si>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</si>
  <si>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</si>
  <si>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</si>
  <si>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</si>
  <si>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</si>
  <si>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</si>
  <si>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</si>
  <si>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</si>
  <si>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</si>
  <si>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</si>
  <si>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</si>
  <si>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</si>
  <si>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</si>
  <si>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</si>
  <si>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</si>
  <si>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</si>
  <si>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</si>
  <si>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</si>
  <si>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</si>
  <si>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</si>
  <si>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</si>
  <si>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</si>
  <si>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</si>
  <si>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</si>
  <si>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</si>
  <si>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</si>
  <si>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</si>
  <si>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</si>
  <si>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</si>
  <si>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</si>
  <si>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</si>
  <si>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</si>
  <si>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</si>
  <si>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</si>
  <si>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</si>
  <si>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</si>
  <si>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</si>
  <si>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</si>
  <si>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</si>
  <si>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</si>
  <si>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</si>
  <si>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</si>
  <si>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</si>
  <si>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</si>
  <si>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</si>
  <si>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</si>
  <si>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</si>
  <si>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</si>
  <si>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</si>
  <si>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</si>
  <si>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</si>
  <si>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</si>
  <si>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</si>
  <si>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</si>
  <si>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</si>
  <si>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</si>
  <si>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</si>
  <si>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</si>
  <si>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</si>
  <si>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</si>
  <si>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</si>
  <si>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</si>
  <si>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</si>
  <si>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</si>
  <si>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</si>
  <si>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</si>
  <si>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</si>
  <si>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</si>
  <si>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</si>
  <si>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</si>
  <si>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</si>
  <si>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</si>
  <si>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</si>
  <si>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</si>
  <si>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</si>
  <si>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</si>
  <si>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</si>
  <si>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</si>
  <si>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</si>
  <si>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</si>
  <si>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</si>
  <si>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</si>
  <si>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</si>
  <si>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</si>
  <si>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</si>
  <si>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</si>
  <si>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</si>
  <si>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</si>
  <si>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</si>
  <si>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</si>
  <si>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</si>
  <si>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</si>
  <si>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</si>
  <si>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</si>
  <si>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</si>
  <si>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</si>
  <si>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</si>
  <si>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</si>
  <si>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</si>
  <si>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</si>
  <si>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</si>
  <si>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</si>
  <si>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</si>
  <si>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</si>
  <si>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</si>
  <si>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</si>
  <si>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</si>
  <si>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</si>
  <si>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</si>
  <si>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</si>
  <si>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</si>
  <si>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</si>
  <si>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</si>
  <si>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</si>
  <si>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</si>
  <si>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</si>
  <si>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</si>
  <si>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</si>
  <si>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</si>
  <si>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</si>
  <si>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</si>
  <si>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</si>
  <si>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</si>
  <si>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</si>
  <si>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</si>
  <si>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</si>
  <si>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</si>
  <si>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</si>
  <si>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</si>
  <si>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</si>
  <si>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</si>
  <si>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</si>
  <si>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</si>
  <si>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</si>
  <si>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</si>
  <si>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</si>
  <si>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</si>
  <si>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</si>
  <si>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</si>
  <si>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</si>
  <si>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</si>
  <si>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</si>
  <si>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</si>
  <si>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</si>
  <si>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</si>
  <si>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</si>
  <si>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</si>
  <si>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</si>
  <si>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</si>
  <si>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</si>
  <si>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</si>
  <si>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</si>
  <si>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</si>
  <si>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</si>
  <si>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</si>
  <si>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</si>
  <si>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</si>
  <si>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</si>
  <si>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</si>
  <si>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</si>
  <si>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</si>
  <si>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</si>
  <si>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</si>
  <si>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</si>
  <si>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</si>
  <si>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</si>
  <si>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</si>
  <si>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</si>
  <si>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</si>
  <si>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</si>
  <si>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</si>
  <si>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</si>
  <si>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</si>
  <si>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</si>
  <si>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</si>
  <si>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</si>
  <si>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</si>
  <si>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</si>
  <si>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</si>
  <si>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</si>
  <si>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</si>
  <si>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</si>
  <si>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</si>
  <si>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</si>
  <si>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</si>
  <si>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</si>
  <si>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</si>
  <si>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</si>
  <si>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</si>
  <si>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</si>
  <si>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</si>
  <si>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</si>
  <si>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</si>
  <si>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</si>
  <si>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</si>
  <si>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</si>
  <si>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</si>
  <si>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</si>
  <si>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</si>
  <si>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</si>
  <si>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</si>
  <si>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</si>
  <si>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</si>
  <si>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</si>
  <si>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</si>
  <si>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</si>
  <si>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</si>
  <si>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</si>
  <si>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</si>
  <si>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</si>
  <si>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</si>
  <si>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</si>
  <si>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</si>
  <si>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</si>
  <si>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</si>
  <si>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</si>
  <si>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</si>
  <si>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</si>
  <si>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</si>
  <si>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</si>
  <si>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</si>
  <si>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</si>
  <si>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</si>
  <si>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</si>
  <si>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</si>
  <si>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</si>
  <si>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</si>
  <si>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</si>
  <si>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</si>
  <si>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</si>
  <si>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</si>
  <si>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</si>
  <si>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</si>
  <si>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</si>
  <si>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</si>
  <si>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</si>
  <si>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</si>
  <si>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</si>
  <si>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</si>
  <si>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</si>
  <si>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</si>
  <si>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</si>
  <si>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</si>
  <si>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</si>
  <si>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</si>
  <si>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</si>
  <si>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</si>
  <si>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</si>
  <si>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</si>
  <si>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</si>
  <si>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</si>
  <si>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</si>
  <si>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</si>
  <si>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</si>
  <si>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</si>
  <si>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</si>
  <si>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</si>
  <si>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</si>
  <si>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</si>
  <si>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</si>
  <si>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</si>
  <si>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</si>
  <si>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</si>
  <si>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</si>
  <si>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</si>
  <si>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</si>
  <si>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</si>
  <si>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</si>
  <si>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</si>
  <si>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</si>
  <si>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</si>
  <si>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</si>
  <si>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</si>
  <si>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</si>
  <si>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</si>
  <si>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</si>
  <si>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</si>
  <si>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</si>
  <si>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</si>
  <si>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</si>
  <si>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</si>
  <si>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</si>
  <si>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</si>
  <si>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</si>
  <si>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</si>
  <si>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</si>
  <si>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</si>
  <si>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</si>
  <si>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</si>
  <si>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</si>
  <si>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</si>
  <si>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</si>
  <si>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</si>
  <si>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</si>
  <si>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</si>
  <si>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</si>
  <si>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</si>
  <si>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</si>
  <si>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</si>
  <si>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</si>
  <si>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</si>
  <si>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</si>
  <si>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</si>
  <si>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</si>
  <si>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</si>
  <si>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</si>
  <si>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</si>
  <si>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</si>
  <si>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</si>
  <si>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</si>
  <si>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</si>
  <si>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</si>
  <si>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</si>
  <si>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</si>
  <si>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</si>
  <si>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</si>
  <si>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</si>
  <si>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</si>
  <si>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</si>
  <si>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</si>
  <si>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</si>
  <si>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</si>
  <si>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</si>
  <si>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</si>
  <si>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</si>
  <si>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</si>
  <si>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</si>
  <si>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</si>
  <si>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</si>
  <si>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</si>
  <si>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</si>
  <si>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</si>
  <si>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</si>
  <si>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</si>
  <si>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</si>
  <si>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</si>
  <si>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</si>
  <si>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</si>
  <si>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</si>
  <si>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</si>
  <si>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</si>
  <si>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</si>
  <si>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</si>
  <si>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</si>
  <si>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</si>
  <si>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</si>
  <si>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</si>
  <si>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</si>
  <si>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</si>
  <si>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</si>
  <si>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</si>
  <si>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</si>
  <si>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</si>
  <si>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</si>
  <si>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</si>
  <si>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</si>
  <si>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</si>
  <si>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</si>
  <si>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</si>
  <si>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</si>
  <si>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</si>
  <si>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</si>
  <si>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</si>
  <si>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</si>
  <si>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</si>
  <si>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</si>
  <si>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</si>
  <si>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</si>
  <si>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</si>
  <si>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</si>
  <si>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</si>
  <si>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</si>
  <si>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</si>
  <si>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</si>
  <si>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</si>
  <si>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</si>
  <si>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</si>
  <si>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</si>
  <si>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</si>
  <si>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</si>
  <si>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</si>
  <si>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</si>
  <si>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</si>
  <si>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</si>
  <si>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</si>
  <si>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</si>
  <si>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</si>
  <si>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</si>
  <si>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</si>
  <si>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</si>
  <si>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</si>
  <si>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</si>
  <si>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</si>
  <si>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</si>
  <si>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</si>
  <si>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</si>
  <si>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</si>
  <si>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</si>
  <si>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</si>
  <si>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</si>
  <si>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</si>
  <si>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</si>
  <si>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</si>
  <si>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</si>
  <si>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</si>
  <si>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</si>
  <si>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</si>
  <si>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</si>
  <si>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</si>
  <si>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</si>
  <si>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</si>
  <si>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</si>
  <si>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</si>
  <si>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</si>
  <si>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</si>
  <si>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</si>
  <si>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</si>
  <si>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</si>
  <si>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</si>
  <si>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</si>
  <si>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</si>
  <si>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</si>
  <si>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</si>
  <si>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</si>
  <si>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</si>
  <si>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</si>
  <si>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</si>
  <si>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</si>
  <si>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</si>
  <si>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</si>
  <si>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</si>
  <si>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</si>
  <si>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</si>
  <si>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</si>
  <si>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</si>
  <si>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</si>
  <si>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</si>
  <si>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</si>
  <si>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</si>
  <si>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</si>
  <si>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</si>
  <si>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</si>
  <si>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</si>
  <si>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</si>
  <si>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</si>
  <si>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</si>
  <si>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</si>
  <si>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</si>
  <si>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</si>
  <si>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</si>
  <si>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</si>
  <si>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</si>
  <si>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</si>
  <si>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</si>
  <si>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</si>
  <si>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</si>
  <si>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</si>
  <si>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</si>
  <si>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</si>
  <si>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</si>
  <si>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</si>
  <si>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</si>
  <si>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</si>
  <si>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</si>
  <si>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</si>
  <si>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</si>
  <si>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</si>
  <si>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</si>
  <si>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</si>
  <si>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</si>
  <si>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</si>
  <si>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</si>
  <si>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</si>
  <si>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</si>
  <si>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</si>
  <si>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</si>
  <si>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</si>
  <si>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</si>
  <si>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</si>
  <si>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</si>
  <si>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</si>
  <si>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</si>
  <si>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</si>
  <si>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</si>
  <si>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</si>
  <si>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</si>
  <si>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</si>
  <si>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</si>
  <si>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</si>
  <si>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</si>
  <si>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</si>
  <si>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</si>
  <si>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</si>
  <si>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</si>
  <si>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</si>
  <si>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</si>
  <si>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</si>
  <si>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</si>
  <si>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</si>
  <si>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</si>
  <si>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</si>
  <si>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</si>
  <si>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</si>
  <si>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</si>
  <si>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</si>
  <si>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</si>
  <si>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</si>
  <si>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</si>
  <si>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</si>
  <si>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</si>
  <si>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</si>
  <si>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</si>
  <si>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</si>
  <si>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</si>
  <si>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</si>
  <si>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</si>
  <si>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</si>
  <si>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</si>
  <si>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</si>
  <si>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</si>
  <si>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</si>
  <si>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</si>
  <si>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</si>
  <si>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</si>
  <si>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</si>
  <si>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</si>
  <si>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</si>
  <si>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</si>
  <si>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</si>
  <si>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</si>
  <si>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</si>
  <si>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</si>
  <si>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</si>
  <si>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</si>
  <si>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</si>
  <si>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</si>
  <si>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</si>
  <si>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</si>
  <si>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</si>
  <si>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</si>
  <si>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</si>
  <si>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</si>
  <si>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</si>
  <si>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</si>
  <si>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</si>
  <si>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</si>
  <si>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</si>
  <si>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</si>
  <si>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</si>
  <si>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</si>
  <si>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</si>
  <si>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</si>
  <si>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</si>
  <si>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</si>
  <si>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</si>
  <si>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</si>
  <si>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</si>
  <si>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</si>
  <si>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</si>
  <si>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</si>
  <si>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</si>
  <si>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</si>
  <si>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</si>
  <si>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</si>
  <si>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</si>
  <si>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</si>
  <si>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</si>
  <si>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</si>
  <si>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</si>
  <si>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</si>
  <si>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</si>
  <si>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</si>
  <si>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</si>
  <si>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</si>
  <si>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</si>
  <si>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</si>
  <si>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</si>
  <si>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</si>
  <si>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</si>
  <si>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</si>
  <si>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</si>
  <si>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</si>
  <si>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</si>
  <si>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</si>
  <si>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</si>
  <si>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</si>
  <si>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</si>
  <si>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</si>
  <si>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</si>
  <si>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</si>
  <si>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</si>
  <si>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</si>
  <si>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</si>
  <si>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</si>
  <si>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</si>
  <si>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</si>
  <si>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</si>
  <si>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</si>
  <si>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</si>
  <si>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</si>
  <si>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</si>
  <si>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</si>
  <si>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</si>
  <si>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</si>
  <si>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</si>
  <si>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</si>
  <si>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</si>
  <si>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</si>
  <si>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</si>
  <si>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</si>
  <si>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</si>
  <si>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</si>
  <si>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</si>
  <si>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</si>
  <si>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</si>
  <si>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</si>
  <si>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</si>
  <si>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</si>
  <si>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</si>
  <si>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</si>
  <si>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</si>
  <si>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</si>
  <si>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</si>
  <si>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</si>
  <si>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</si>
  <si>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</si>
  <si>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</si>
  <si>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</si>
  <si>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</si>
  <si>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</si>
  <si>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</si>
  <si>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</si>
  <si>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</si>
  <si>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</si>
  <si>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</si>
  <si>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</si>
  <si>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</si>
  <si>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</si>
  <si>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</si>
  <si>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</si>
  <si>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</si>
  <si>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</si>
  <si>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</si>
  <si>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</si>
  <si>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</si>
  <si>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</si>
  <si>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</si>
  <si>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</si>
  <si>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</si>
  <si>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</si>
  <si>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</si>
  <si>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</si>
  <si>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</si>
  <si>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</si>
  <si>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</si>
  <si>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</si>
  <si>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</si>
  <si>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</si>
  <si>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</si>
  <si>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</si>
  <si>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</si>
  <si>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</si>
  <si>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</si>
  <si>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</si>
  <si>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</si>
  <si>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</si>
  <si>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</si>
  <si>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</si>
  <si>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</si>
  <si>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</si>
  <si>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</si>
  <si>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</si>
  <si>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</si>
  <si>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</si>
  <si>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</si>
  <si>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</si>
  <si>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</si>
  <si>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</si>
  <si>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</si>
  <si>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</si>
  <si>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</si>
  <si>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</si>
  <si>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</si>
  <si>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</si>
  <si>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</si>
  <si>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</si>
  <si>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</si>
  <si>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</si>
  <si>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</si>
  <si>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</si>
  <si>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</si>
  <si>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</si>
  <si>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</si>
  <si>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</si>
  <si>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</si>
  <si>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</si>
  <si>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</si>
  <si>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</si>
  <si>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</si>
  <si>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</si>
  <si>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</si>
  <si>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</si>
  <si>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</si>
  <si>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</si>
  <si>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</si>
  <si>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</si>
  <si>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</si>
  <si>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</si>
  <si>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</si>
  <si>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</si>
  <si>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</si>
  <si>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</si>
  <si>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</si>
  <si>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</si>
  <si>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</si>
  <si>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</si>
  <si>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</si>
  <si>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</si>
  <si>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</si>
  <si>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</si>
  <si>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</si>
  <si>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</si>
  <si>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</si>
  <si>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</si>
  <si>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</si>
  <si>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</si>
  <si>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</si>
  <si>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</si>
  <si>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</si>
  <si>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</si>
  <si>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</si>
  <si>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</si>
  <si>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</si>
  <si>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</si>
  <si>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</si>
  <si>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</si>
  <si>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</si>
  <si>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</si>
  <si>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</si>
  <si>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</si>
  <si>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</si>
  <si>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</si>
  <si>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</si>
  <si>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</si>
  <si>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</si>
  <si>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</si>
  <si>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</si>
  <si>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</si>
  <si>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</si>
  <si>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</si>
  <si>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</si>
  <si>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</si>
  <si>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</si>
  <si>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</si>
  <si>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</si>
  <si>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</si>
  <si>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</si>
  <si>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</si>
  <si>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</si>
  <si>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</si>
  <si>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</si>
  <si>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</si>
  <si>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</si>
  <si>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</si>
  <si>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</si>
  <si>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</si>
  <si>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</si>
  <si>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</si>
  <si>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</si>
  <si>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</si>
  <si>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</si>
  <si>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</si>
  <si>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</si>
  <si>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</si>
  <si>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</si>
  <si>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</si>
  <si>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</si>
  <si>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</si>
  <si>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</si>
  <si>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</si>
  <si>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</si>
  <si>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</si>
  <si>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</si>
  <si>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</si>
  <si>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</si>
  <si>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</si>
  <si>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</si>
  <si>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</si>
  <si>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</si>
  <si>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</si>
  <si>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</si>
  <si>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</si>
  <si>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</si>
  <si>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</si>
  <si>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</si>
  <si>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</si>
  <si>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</si>
  <si>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</si>
  <si>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</si>
  <si>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</si>
  <si>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</si>
  <si>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</si>
  <si>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</si>
  <si>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</si>
  <si>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</si>
  <si>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</si>
  <si>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</si>
  <si>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</si>
  <si>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</si>
  <si>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</si>
  <si>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</si>
  <si>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</si>
  <si>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</si>
  <si>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</si>
  <si>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</si>
  <si>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</si>
  <si>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</si>
  <si>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</si>
  <si>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</si>
  <si>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</si>
  <si>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</si>
  <si>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</si>
  <si>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</si>
  <si>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</si>
  <si>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</si>
  <si>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</si>
  <si>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</si>
  <si>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</si>
  <si>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</si>
  <si>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</si>
  <si>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</si>
  <si>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</si>
  <si>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</si>
  <si>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</si>
  <si>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</si>
  <si>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</si>
  <si>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</si>
  <si>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</si>
  <si>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</si>
  <si>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</si>
  <si>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</si>
  <si>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</si>
  <si>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</si>
  <si>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</si>
  <si>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</si>
  <si>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</si>
  <si>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</si>
  <si>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</si>
  <si>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</si>
  <si>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</si>
  <si>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</si>
  <si>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</si>
  <si>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</si>
  <si>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</si>
  <si>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</si>
  <si>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</si>
  <si>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</si>
  <si>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</si>
  <si>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</si>
  <si>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</si>
  <si>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</si>
  <si>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</si>
  <si>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</si>
  <si>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</si>
  <si>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</si>
  <si>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</si>
  <si>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</si>
  <si>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</si>
  <si>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</si>
  <si>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</si>
  <si>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</si>
  <si>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</si>
  <si>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</si>
  <si>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</si>
  <si>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</si>
  <si>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</si>
  <si>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</si>
  <si>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</si>
  <si>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</si>
  <si>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</si>
  <si>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</si>
  <si>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</si>
  <si>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</si>
  <si>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</si>
  <si>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</si>
  <si>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</si>
  <si>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</si>
  <si>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</si>
  <si>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</si>
  <si>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</si>
  <si>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</si>
  <si>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</si>
  <si>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</si>
  <si>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</si>
  <si>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</si>
  <si>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</si>
  <si>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</si>
  <si>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</si>
  <si>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</si>
  <si>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</si>
  <si>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</si>
  <si>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</si>
  <si>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</si>
  <si>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</si>
  <si>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</si>
  <si>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</si>
  <si>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</si>
  <si>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</si>
  <si>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</si>
  <si>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</si>
  <si>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</si>
  <si>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</si>
  <si>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</si>
  <si>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</si>
  <si>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</si>
  <si>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</si>
  <si>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</si>
  <si>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</si>
  <si>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</si>
  <si>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</si>
  <si>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</si>
  <si>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</si>
  <si>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</si>
  <si>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</si>
  <si>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</si>
  <si>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</si>
  <si>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</si>
  <si>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</si>
  <si>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</si>
  <si>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</si>
  <si>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</si>
  <si>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</si>
  <si>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</si>
  <si>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</si>
  <si>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</si>
  <si>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</si>
  <si>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</si>
  <si>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</si>
  <si>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</si>
  <si>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</si>
  <si>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</si>
  <si>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</si>
  <si>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</si>
  <si>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</si>
  <si>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</si>
  <si>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</si>
  <si>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</si>
  <si>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</si>
  <si>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</si>
  <si>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</si>
  <si>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</si>
  <si>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</si>
  <si>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</si>
  <si>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</si>
  <si>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</si>
  <si>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</si>
  <si>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</si>
  <si>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</si>
  <si>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</si>
  <si>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</si>
  <si>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</si>
  <si>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</si>
  <si>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</si>
  <si>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</si>
  <si>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</si>
  <si>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</si>
  <si>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</si>
  <si>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</si>
  <si>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</si>
  <si>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</si>
  <si>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</si>
  <si>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</si>
  <si>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</si>
  <si>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</si>
  <si>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</si>
  <si>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</si>
  <si>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</si>
  <si>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</si>
  <si>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</si>
  <si>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</si>
  <si>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</si>
  <si>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</si>
  <si>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</si>
  <si>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</si>
  <si>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</si>
  <si>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</si>
  <si>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</si>
  <si>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</si>
  <si>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</si>
  <si>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</si>
  <si>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</si>
  <si>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</si>
  <si>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</si>
  <si>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</si>
  <si>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</si>
  <si>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</si>
  <si>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</si>
  <si>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</si>
  <si>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</si>
  <si>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</si>
  <si>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</si>
  <si>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</si>
  <si>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</si>
  <si>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</si>
  <si>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</si>
  <si>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</si>
  <si>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</si>
  <si>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</si>
  <si>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</si>
  <si>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</si>
  <si>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</si>
  <si>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</si>
  <si>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</si>
  <si>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</si>
  <si>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</si>
  <si>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</si>
  <si>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</si>
  <si>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</si>
  <si>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</si>
  <si>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</si>
  <si>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</si>
  <si>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</si>
  <si>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</si>
  <si>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</si>
  <si>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</si>
  <si>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</si>
  <si>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</si>
  <si>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</si>
  <si>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</si>
  <si>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</si>
  <si>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</si>
  <si>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</si>
  <si>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</si>
  <si>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</si>
  <si>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</si>
  <si>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</si>
  <si>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</si>
  <si>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</si>
  <si>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</si>
  <si>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</si>
  <si>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</si>
  <si>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</si>
  <si>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</si>
  <si>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</si>
  <si>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</si>
  <si>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</si>
  <si>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</si>
  <si>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</si>
  <si>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</si>
  <si>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</si>
  <si>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</si>
  <si>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</si>
  <si>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</si>
  <si>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</si>
  <si>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</si>
  <si>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</si>
  <si>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</si>
  <si>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</si>
  <si>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</si>
  <si>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</si>
  <si>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</si>
  <si>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</si>
  <si>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</si>
  <si>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</si>
  <si>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</si>
  <si>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</si>
  <si>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</si>
  <si>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</si>
  <si>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</si>
  <si>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</si>
  <si>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</si>
  <si>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</si>
  <si>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</si>
  <si>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</si>
  <si>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</si>
  <si>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</si>
  <si>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</si>
  <si>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</si>
  <si>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</si>
  <si>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</si>
  <si>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</si>
  <si>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</si>
  <si>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</si>
  <si>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</si>
  <si>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</si>
  <si>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</si>
  <si>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</si>
  <si>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</si>
  <si>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</si>
  <si>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</si>
  <si>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</si>
  <si>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</si>
  <si>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</si>
  <si>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</si>
  <si>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</si>
  <si>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</si>
  <si>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</si>
  <si>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</si>
  <si>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</si>
  <si>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</si>
  <si>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</si>
  <si>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</si>
  <si>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</si>
  <si>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</si>
  <si>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</si>
  <si>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</si>
  <si>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</si>
  <si>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</si>
  <si>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</si>
  <si>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</si>
  <si>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</si>
  <si>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</si>
  <si>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</si>
  <si>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</si>
  <si>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</si>
  <si>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</si>
  <si>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</si>
  <si>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</si>
  <si>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</si>
  <si>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</si>
  <si>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</si>
  <si>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</si>
  <si>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</si>
  <si>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</si>
  <si>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</si>
  <si>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</si>
  <si>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</si>
  <si>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</si>
  <si>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</si>
  <si>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</si>
  <si>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</si>
  <si>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</si>
  <si>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</si>
  <si>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</si>
  <si>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</si>
  <si>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</si>
  <si>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</si>
  <si>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</si>
  <si>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</si>
  <si>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</si>
  <si>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</si>
  <si>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</si>
  <si>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</si>
  <si>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</si>
  <si>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</si>
  <si>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</si>
  <si>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</si>
  <si>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</si>
  <si>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</si>
  <si>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</si>
  <si>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</si>
  <si>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</si>
  <si>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</si>
  <si>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</si>
  <si>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</si>
  <si>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</si>
  <si>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</si>
  <si>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</si>
  <si>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</si>
  <si>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</si>
  <si>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</si>
  <si>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</si>
  <si>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</si>
  <si>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</si>
  <si>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</si>
  <si>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</si>
  <si>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</si>
  <si>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</si>
  <si>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</si>
  <si>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</si>
  <si>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</si>
  <si>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</si>
  <si>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</si>
  <si>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</si>
  <si>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</si>
  <si>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</si>
  <si>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</si>
  <si>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</si>
  <si>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</si>
  <si>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</si>
  <si>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</si>
  <si>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</si>
  <si>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</si>
  <si>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</si>
  <si>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</si>
  <si>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</si>
  <si>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</si>
  <si>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</si>
  <si>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</si>
  <si>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</si>
  <si>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</si>
  <si>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</si>
  <si>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</si>
  <si>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</si>
  <si>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</si>
  <si>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</si>
  <si>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</si>
  <si>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</si>
  <si>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</si>
  <si>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</si>
  <si>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</si>
  <si>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</si>
  <si>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</si>
  <si>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</si>
  <si>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</si>
  <si>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</si>
  <si>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</si>
  <si>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</si>
  <si>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</si>
  <si>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</si>
  <si>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</si>
  <si>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</si>
  <si>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</si>
  <si>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</si>
  <si>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</si>
  <si>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</si>
  <si>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</si>
  <si>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</si>
  <si>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</si>
  <si>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</si>
  <si>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</si>
  <si>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</si>
  <si>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</si>
  <si>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</si>
  <si>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</si>
  <si>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</si>
  <si>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</si>
  <si>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</si>
  <si>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</si>
  <si>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</si>
  <si>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</si>
  <si>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</si>
  <si>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</si>
  <si>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</si>
  <si>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</si>
  <si>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</si>
  <si>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</si>
  <si>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</si>
  <si>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</si>
  <si>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</si>
  <si>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</si>
  <si>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</si>
  <si>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</si>
  <si>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</si>
  <si>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</si>
  <si>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</si>
  <si>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</si>
  <si>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</si>
  <si>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</si>
  <si>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</si>
  <si>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</si>
  <si>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</si>
  <si>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</si>
  <si>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</si>
  <si>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</si>
  <si>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</si>
  <si>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</si>
  <si>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</si>
  <si>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</si>
  <si>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</si>
  <si>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</si>
  <si>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</si>
  <si>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</si>
  <si>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</si>
  <si>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</si>
  <si>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</si>
  <si>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</si>
  <si>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</si>
  <si>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</si>
  <si>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</si>
  <si>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</si>
  <si>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</si>
  <si>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</si>
  <si>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</si>
  <si>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</si>
  <si>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</si>
  <si>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</si>
  <si>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</si>
  <si>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</si>
  <si>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</si>
  <si>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</si>
  <si>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</si>
  <si>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</si>
  <si>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</si>
  <si>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</si>
  <si>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</si>
  <si>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</si>
  <si>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</si>
  <si>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</si>
  <si>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</si>
  <si>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</si>
  <si>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</si>
  <si>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</si>
  <si>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</si>
  <si>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</si>
  <si>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</si>
  <si>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</si>
  <si>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</si>
  <si>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</si>
  <si>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</si>
  <si>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</si>
  <si>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</si>
  <si>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</si>
  <si>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</si>
  <si>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</si>
  <si>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</si>
  <si>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</si>
  <si>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</si>
  <si>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</si>
  <si>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</si>
  <si>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</si>
  <si>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</si>
  <si>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</si>
  <si>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</si>
  <si>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</si>
  <si>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</si>
  <si>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</si>
  <si>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</si>
  <si>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</si>
  <si>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</si>
  <si>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</si>
  <si>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</si>
  <si>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</si>
  <si>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</si>
  <si>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</si>
  <si>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</si>
  <si>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</si>
  <si>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</si>
  <si>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</si>
  <si>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</si>
  <si>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</si>
  <si>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</si>
  <si>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</si>
  <si>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</si>
  <si>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</si>
  <si>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</si>
  <si>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</si>
  <si>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</si>
  <si>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</si>
  <si>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</si>
  <si>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</si>
  <si>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</si>
  <si>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</si>
  <si>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</si>
  <si>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</si>
  <si>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</si>
  <si>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</si>
  <si>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</si>
  <si>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</si>
  <si>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</si>
  <si>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</si>
  <si>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</si>
  <si>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</si>
  <si>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</si>
  <si>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</si>
  <si>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</si>
  <si>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</si>
  <si>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</si>
  <si>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</si>
  <si>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</si>
  <si>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</si>
  <si>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</si>
  <si>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</si>
  <si>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</si>
  <si>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</si>
  <si>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</si>
  <si>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</si>
  <si>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</si>
  <si>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</si>
  <si>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</si>
  <si>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</si>
  <si>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</si>
  <si>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</si>
  <si>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</si>
  <si>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</si>
  <si>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</si>
  <si>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</si>
  <si>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</si>
  <si>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</si>
  <si>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</si>
  <si>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</si>
  <si>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</si>
  <si>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</si>
  <si>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</si>
  <si>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</si>
  <si>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</si>
  <si>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</si>
  <si>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</si>
  <si>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</si>
  <si>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</si>
  <si>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</si>
  <si>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</si>
  <si>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</si>
  <si>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</si>
  <si>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</si>
  <si>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</si>
  <si>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</si>
  <si>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</si>
  <si>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</si>
  <si>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</si>
  <si>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</si>
  <si>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</si>
  <si>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</si>
  <si>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</si>
  <si>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</si>
  <si>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</si>
  <si>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</si>
  <si>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</si>
  <si>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</si>
  <si>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</si>
  <si>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</si>
  <si>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</si>
  <si>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</si>
  <si>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</si>
  <si>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</si>
  <si>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</si>
  <si>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</si>
  <si>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</si>
  <si>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</si>
  <si>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</si>
  <si>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</si>
  <si>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</si>
  <si>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</si>
  <si>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</si>
  <si>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</si>
  <si>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</si>
  <si>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</si>
  <si>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</si>
  <si>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</si>
  <si>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</si>
  <si>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</si>
  <si>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</si>
  <si>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</si>
  <si>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</si>
  <si>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</si>
  <si>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</si>
  <si>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</si>
  <si>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</si>
  <si>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</si>
  <si>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</si>
  <si>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</si>
  <si>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</si>
  <si>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</si>
  <si>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</si>
  <si>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</si>
  <si>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</si>
  <si>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</si>
  <si>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</si>
  <si>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</si>
  <si>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</si>
  <si>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</si>
  <si>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</si>
  <si>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</si>
  <si>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</si>
  <si>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</si>
  <si>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</si>
  <si>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</si>
  <si>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</si>
  <si>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</si>
  <si>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</si>
  <si>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</si>
  <si>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</si>
  <si>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</si>
  <si>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</si>
  <si>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</si>
  <si>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</si>
  <si>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</si>
  <si>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</si>
  <si>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</si>
  <si>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</si>
  <si>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</si>
  <si>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</si>
  <si>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</si>
  <si>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</si>
  <si>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</si>
  <si>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</si>
  <si>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</si>
  <si>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</si>
  <si>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</si>
  <si>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</si>
  <si>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</si>
  <si>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</si>
  <si>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</si>
  <si>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</si>
  <si>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</si>
  <si>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</si>
  <si>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</si>
  <si>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</si>
  <si>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</si>
  <si>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</si>
  <si>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</si>
  <si>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</si>
  <si>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</si>
  <si>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</si>
  <si>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</si>
  <si>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</si>
  <si>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</si>
  <si>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</si>
  <si>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</si>
  <si>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</si>
  <si>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</si>
  <si>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</si>
  <si>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</si>
  <si>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</si>
  <si>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</si>
  <si>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</si>
  <si>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</si>
  <si>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</si>
  <si>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</si>
  <si>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</si>
  <si>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</si>
  <si>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</si>
  <si>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</si>
  <si>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</si>
  <si>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</si>
  <si>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</si>
  <si>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</si>
  <si>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</si>
  <si>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</si>
  <si>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</si>
  <si>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</si>
  <si>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</si>
  <si>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</si>
  <si>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</si>
  <si>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</si>
  <si>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</si>
  <si>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</si>
  <si>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</si>
  <si>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</si>
  <si>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</si>
  <si>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</si>
  <si>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</si>
  <si>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</si>
  <si>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</si>
  <si>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</si>
  <si>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</si>
  <si>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</si>
  <si>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</si>
  <si>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</si>
  <si>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</si>
  <si>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</si>
  <si>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</si>
  <si>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</si>
  <si>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</si>
  <si>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</si>
  <si>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</si>
  <si>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</si>
  <si>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</si>
  <si>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</si>
  <si>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</si>
  <si>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</si>
  <si>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</si>
  <si>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</si>
  <si>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</si>
  <si>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</si>
  <si>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</si>
  <si>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</si>
  <si>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</si>
  <si>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</si>
  <si>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</si>
  <si>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</si>
  <si>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</si>
  <si>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</si>
  <si>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</si>
  <si>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</si>
  <si>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</si>
  <si>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</si>
  <si>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</si>
  <si>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</si>
  <si>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</si>
  <si>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</si>
  <si>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</si>
  <si>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</si>
  <si>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</si>
  <si>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</si>
  <si>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</si>
  <si>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</si>
  <si>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</si>
  <si>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</si>
  <si>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</si>
  <si>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</si>
  <si>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</si>
  <si>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</si>
  <si>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</si>
  <si>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</si>
  <si>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</si>
  <si>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</si>
  <si>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</si>
  <si>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</si>
  <si>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</si>
  <si>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</si>
  <si>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</si>
  <si>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</si>
  <si>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</si>
  <si>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</si>
  <si>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</si>
  <si>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</si>
  <si>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</si>
  <si>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</si>
  <si>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</si>
  <si>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</si>
  <si>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</si>
  <si>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</si>
  <si>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</si>
  <si>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</si>
  <si>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</si>
  <si>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</si>
  <si>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</si>
  <si>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</si>
  <si>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</si>
  <si>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</si>
  <si>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</si>
  <si>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</si>
  <si>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</si>
  <si>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</si>
  <si>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</si>
  <si>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</si>
  <si>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</si>
  <si>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</si>
  <si>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</si>
  <si>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</si>
  <si>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</si>
  <si>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</si>
  <si>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</si>
  <si>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</si>
  <si>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</si>
  <si>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</si>
  <si>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</si>
  <si>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</si>
  <si>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</si>
  <si>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</si>
  <si>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</si>
  <si>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</si>
  <si>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</si>
  <si>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</si>
  <si>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</si>
  <si>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</si>
  <si>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</si>
  <si>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</si>
  <si>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</si>
  <si>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</si>
  <si>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</si>
  <si>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</si>
  <si>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</si>
  <si>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</si>
  <si>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</si>
  <si>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</si>
  <si>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</si>
  <si>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</si>
  <si>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</si>
  <si>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</si>
  <si>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</si>
  <si>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</si>
  <si>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</si>
  <si>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</si>
  <si>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</si>
  <si>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</si>
  <si>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</si>
  <si>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</si>
  <si>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</si>
  <si>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</si>
  <si>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</si>
  <si>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</si>
  <si>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</si>
  <si>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</si>
  <si>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</si>
  <si>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</si>
  <si>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</si>
  <si>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</si>
  <si>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</si>
  <si>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</si>
  <si>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</si>
  <si>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</si>
  <si>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</si>
  <si>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</si>
  <si>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</si>
  <si>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</si>
  <si>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</si>
  <si>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</si>
  <si>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</si>
  <si>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</si>
  <si>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</si>
  <si>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</si>
  <si>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</si>
  <si>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</si>
  <si>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</si>
  <si>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</si>
  <si>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</si>
  <si>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</si>
  <si>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</si>
  <si>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</si>
  <si>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</si>
  <si>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</si>
  <si>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</si>
  <si>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</si>
  <si>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</si>
  <si>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</si>
  <si>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</si>
  <si>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</si>
  <si>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</si>
  <si>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</si>
  <si>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</si>
  <si>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</si>
  <si>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</si>
  <si>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</si>
  <si>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</si>
  <si>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</si>
  <si>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</si>
  <si>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</si>
  <si>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</si>
  <si>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</si>
  <si>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</si>
  <si>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</si>
  <si>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</si>
  <si>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</si>
  <si>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</si>
  <si>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</si>
  <si>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</si>
  <si>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</si>
  <si>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</si>
  <si>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</si>
  <si>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</si>
  <si>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</si>
  <si>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</si>
  <si>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</si>
  <si>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</si>
  <si>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</si>
  <si>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</si>
  <si>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</si>
  <si>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</si>
  <si>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</si>
  <si>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</si>
  <si>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</si>
  <si>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</si>
  <si>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</si>
  <si>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</si>
  <si>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</si>
  <si>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</si>
  <si>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</si>
  <si>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</si>
  <si>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</si>
  <si>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</si>
  <si>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</si>
  <si>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</si>
  <si>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</si>
  <si>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</si>
  <si>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</si>
  <si>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</si>
  <si>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</si>
  <si>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</si>
  <si>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</si>
  <si>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</si>
  <si>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</si>
  <si>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</si>
  <si>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</si>
  <si>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</si>
  <si>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</si>
  <si>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</si>
  <si>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</si>
  <si>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</si>
  <si>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</si>
  <si>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</si>
  <si>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</si>
  <si>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</si>
  <si>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</si>
  <si>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</si>
  <si>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</si>
  <si>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</si>
  <si>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</si>
  <si>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</si>
  <si>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</si>
  <si>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</si>
  <si>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</si>
  <si>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</si>
  <si>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</si>
  <si>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</si>
  <si>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</si>
  <si>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</si>
  <si>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</si>
  <si>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</si>
  <si>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</si>
  <si>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</si>
  <si>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</si>
  <si>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</si>
  <si>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</si>
  <si>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</si>
  <si>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</si>
  <si>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</si>
  <si>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</si>
  <si>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</si>
  <si>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</si>
  <si>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</si>
  <si>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</si>
  <si>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</si>
  <si>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</si>
  <si>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</si>
  <si>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</si>
  <si>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</si>
  <si>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</si>
  <si>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</si>
  <si>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</si>
  <si>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</si>
  <si>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</si>
  <si>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</si>
  <si>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</si>
  <si>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</si>
  <si>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</si>
  <si>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</si>
  <si>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</si>
  <si>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</si>
  <si>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</si>
  <si>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</si>
  <si>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</si>
  <si>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</si>
  <si>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</si>
  <si>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</si>
  <si>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</si>
  <si>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</si>
  <si>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</si>
  <si>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</si>
  <si>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</si>
  <si>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</si>
  <si>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</si>
  <si>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</si>
  <si>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</si>
  <si>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</si>
  <si>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</si>
  <si>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</si>
  <si>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</si>
  <si>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</si>
  <si>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</si>
  <si>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</si>
  <si>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</si>
  <si>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</si>
  <si>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</si>
  <si>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</si>
  <si>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</si>
  <si>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</si>
  <si>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</si>
  <si>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</si>
  <si>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</si>
  <si>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</si>
  <si>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</si>
  <si>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</si>
  <si>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</si>
  <si>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</si>
  <si>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</si>
  <si>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</si>
  <si>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</si>
  <si>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</si>
  <si>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</si>
  <si>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</si>
  <si>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</si>
  <si>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</si>
  <si>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</si>
  <si>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</si>
  <si>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</si>
  <si>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</si>
  <si>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</si>
  <si>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</si>
  <si>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</si>
  <si>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</si>
  <si>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</si>
  <si>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</si>
  <si>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</si>
  <si>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</si>
  <si>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</si>
  <si>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</si>
  <si>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</si>
  <si>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</si>
  <si>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</si>
  <si>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</si>
  <si>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</si>
  <si>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</si>
  <si>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</si>
  <si>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</si>
  <si>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</si>
  <si>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</si>
  <si>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</si>
  <si>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</si>
  <si>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</si>
  <si>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</si>
  <si>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</si>
  <si>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</si>
  <si>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</si>
  <si>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</si>
  <si>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</si>
  <si>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</si>
  <si>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</si>
  <si>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</si>
  <si>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</si>
  <si>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</si>
  <si>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</si>
  <si>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</si>
  <si>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</si>
  <si>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</si>
  <si>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</si>
  <si>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</si>
  <si>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</si>
  <si>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</si>
  <si>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</si>
  <si>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</si>
  <si>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</si>
  <si>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</si>
  <si>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</si>
  <si>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</si>
  <si>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</si>
  <si>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</si>
  <si>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</si>
  <si>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</si>
  <si>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</si>
  <si>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</si>
  <si>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</si>
  <si>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</si>
  <si>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</si>
  <si>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</si>
  <si>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</si>
  <si>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</si>
  <si>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</si>
  <si>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</si>
  <si>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</si>
  <si>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</si>
  <si>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</si>
  <si>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</si>
  <si>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</si>
  <si>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</si>
  <si>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</si>
  <si>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</si>
  <si>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</si>
  <si>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</si>
  <si>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</si>
  <si>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</si>
  <si>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</si>
  <si>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</si>
  <si>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</si>
  <si>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</si>
  <si>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</si>
  <si>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</si>
  <si>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</si>
  <si>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</si>
  <si>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</si>
  <si>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</si>
  <si>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</si>
  <si>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</si>
  <si>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</si>
  <si>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</si>
  <si>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</si>
  <si>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</si>
  <si>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</si>
  <si>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</si>
  <si>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</si>
  <si>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</si>
  <si>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</si>
  <si>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</si>
  <si>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</si>
  <si>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</si>
  <si>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</si>
  <si>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</si>
  <si>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</si>
  <si>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</si>
  <si>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</si>
  <si>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</si>
  <si>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</si>
  <si>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</si>
  <si>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</si>
  <si>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</si>
  <si>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</si>
  <si>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</si>
  <si>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</si>
  <si>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</si>
  <si>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</si>
  <si>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</si>
  <si>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</si>
  <si>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</si>
  <si>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</si>
  <si>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</si>
  <si>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</si>
  <si>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</si>
  <si>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</si>
  <si>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</si>
  <si>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</si>
  <si>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</si>
  <si>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</si>
  <si>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</si>
  <si>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</si>
  <si>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</si>
  <si>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</si>
  <si>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</si>
  <si>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</si>
  <si>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</si>
  <si>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</si>
  <si>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</si>
  <si>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</si>
  <si>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</si>
  <si>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</si>
  <si>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</si>
  <si>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</si>
  <si>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</si>
  <si>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</si>
  <si>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</si>
  <si>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</si>
  <si>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</si>
  <si>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</si>
  <si>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</si>
  <si>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</si>
  <si>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</si>
  <si>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</si>
  <si>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</si>
  <si>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</si>
  <si>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</si>
  <si>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</si>
  <si>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</si>
  <si>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</si>
  <si>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</si>
  <si>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</si>
  <si>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</si>
  <si>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</si>
  <si>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</si>
  <si>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</si>
  <si>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</si>
  <si>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</si>
  <si>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</si>
  <si>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</si>
  <si>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</si>
  <si>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</si>
  <si>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</si>
  <si>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</si>
  <si>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</si>
  <si>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</si>
  <si>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</si>
  <si>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</si>
  <si>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</si>
  <si>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</si>
  <si>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</si>
  <si>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</si>
  <si>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</si>
  <si>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</si>
  <si>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</si>
  <si>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</si>
  <si>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</si>
  <si>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</si>
  <si>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</si>
  <si>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</si>
  <si>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</si>
  <si>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</si>
  <si>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</si>
  <si>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</si>
  <si>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</si>
  <si>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</si>
  <si>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</si>
  <si>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</si>
  <si>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</si>
  <si>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</si>
  <si>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</si>
  <si>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</si>
  <si>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</si>
  <si>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</si>
  <si>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</si>
  <si>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</si>
  <si>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</si>
  <si>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</si>
  <si>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</si>
  <si>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</si>
  <si>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</si>
  <si>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</si>
  <si>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</si>
  <si>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</si>
  <si>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</si>
  <si>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</si>
  <si>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</si>
  <si>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</si>
  <si>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</si>
  <si>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</si>
  <si>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</si>
  <si>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</si>
  <si>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</si>
  <si>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</si>
  <si>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</si>
  <si>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</si>
  <si>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</si>
  <si>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</si>
  <si>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</si>
  <si>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</si>
  <si>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</si>
  <si>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</si>
  <si>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</si>
  <si>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</si>
  <si>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</si>
  <si>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</si>
  <si>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</si>
  <si>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</si>
  <si>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</si>
  <si>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</si>
  <si>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</si>
  <si>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</si>
  <si>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</si>
  <si>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</si>
  <si>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</si>
  <si>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</si>
  <si>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</si>
  <si>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</si>
  <si>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</si>
  <si>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</si>
  <si>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</si>
  <si>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</si>
  <si>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</si>
  <si>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</si>
  <si>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</si>
  <si>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</si>
  <si>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</si>
  <si>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</si>
  <si>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</si>
  <si>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</si>
  <si>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</si>
  <si>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</si>
  <si>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</si>
  <si>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</si>
  <si>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</si>
  <si>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</si>
  <si>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</si>
  <si>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</si>
  <si>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</si>
  <si>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</si>
  <si>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</si>
  <si>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</si>
  <si>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</si>
  <si>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</si>
  <si>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</si>
  <si>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</si>
  <si>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</si>
  <si>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</si>
  <si>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</si>
  <si>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</si>
  <si>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</si>
  <si>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</si>
  <si>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</si>
  <si>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</si>
  <si>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</si>
  <si>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</si>
  <si>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</si>
  <si>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</si>
  <si>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</si>
  <si>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</si>
  <si>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</si>
  <si>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</si>
  <si>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</si>
  <si>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</si>
  <si>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</si>
  <si>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</si>
  <si>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</si>
  <si>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</si>
  <si>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</si>
  <si>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</si>
  <si>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</si>
  <si>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</si>
  <si>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</si>
  <si>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</si>
  <si>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</si>
  <si>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</si>
  <si>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</si>
  <si>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</si>
  <si>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</si>
  <si>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</si>
  <si>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</si>
  <si>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</si>
  <si>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</si>
  <si>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</si>
  <si>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</si>
  <si>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</si>
  <si>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</si>
  <si>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</si>
  <si>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</si>
  <si>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</si>
  <si>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</si>
  <si>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</si>
  <si>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</si>
  <si>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</si>
  <si>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</si>
  <si>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</si>
  <si>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</si>
  <si>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</si>
  <si>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</si>
  <si>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</si>
  <si>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</si>
  <si>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</si>
  <si>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</si>
  <si>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</si>
  <si>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</si>
  <si>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</si>
  <si>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</si>
  <si>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</si>
  <si>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</si>
  <si>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</si>
  <si>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</si>
  <si>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</si>
  <si>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</si>
  <si>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</si>
  <si>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</si>
  <si>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</si>
  <si>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</si>
  <si>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</si>
  <si>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</si>
  <si>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</si>
  <si>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</si>
  <si>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</si>
  <si>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</si>
  <si>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</si>
  <si>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</si>
  <si>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</si>
  <si>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</si>
  <si>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</si>
  <si>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</si>
  <si>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</si>
  <si>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</si>
  <si>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</si>
  <si>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</si>
  <si>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</si>
  <si>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</si>
  <si>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</si>
  <si>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</si>
  <si>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</si>
  <si>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</si>
  <si>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</si>
  <si>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</si>
  <si>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</si>
  <si>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</si>
  <si>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</si>
  <si>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</si>
  <si>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</si>
  <si>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</si>
  <si>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</si>
  <si>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</si>
  <si>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</si>
  <si>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</si>
  <si>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</si>
  <si>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</si>
  <si>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</si>
  <si>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</si>
  <si>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</si>
  <si>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</si>
  <si>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</si>
  <si>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</si>
  <si>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</si>
  <si>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</si>
  <si>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</si>
  <si>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</si>
  <si>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</si>
  <si>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</si>
  <si>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</si>
  <si>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</si>
  <si>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</si>
  <si>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</si>
  <si>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</si>
  <si>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</si>
  <si>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</si>
  <si>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</si>
  <si>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</si>
  <si>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</si>
  <si>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</si>
  <si>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</si>
  <si>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</si>
  <si>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</si>
  <si>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</si>
  <si>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</si>
  <si>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</si>
  <si>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</si>
  <si>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</si>
  <si>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</si>
  <si>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</si>
  <si>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</si>
  <si>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</si>
  <si>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</si>
  <si>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</si>
  <si>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</si>
  <si>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</si>
  <si>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</si>
  <si>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</si>
  <si>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</si>
  <si>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</si>
  <si>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</si>
  <si>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</si>
  <si>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</si>
  <si>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</si>
  <si>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</si>
  <si>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</si>
  <si>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</si>
  <si>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</si>
  <si>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</si>
  <si>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</si>
  <si>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</si>
  <si>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</si>
  <si>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</si>
  <si>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</si>
  <si>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</si>
  <si>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</si>
  <si>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</si>
  <si>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</si>
  <si>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</si>
  <si>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</si>
  <si>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</si>
  <si>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</si>
  <si>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</si>
  <si>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</si>
  <si>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</si>
  <si>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</si>
  <si>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</si>
  <si>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</si>
  <si>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</si>
  <si>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</si>
  <si>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</si>
  <si>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</si>
  <si>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</si>
  <si>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</si>
  <si>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</si>
  <si>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</si>
  <si>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</si>
  <si>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</si>
  <si>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</si>
  <si>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</si>
  <si>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</si>
  <si>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</si>
  <si>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</si>
  <si>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</si>
  <si>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</si>
  <si>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</si>
  <si>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</si>
  <si>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</si>
  <si>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</si>
  <si>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</si>
  <si>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</si>
  <si>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</si>
  <si>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</si>
  <si>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</si>
  <si>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</si>
  <si>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</si>
  <si>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</si>
  <si>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</si>
  <si>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</si>
  <si>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</si>
  <si>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</si>
  <si>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</si>
  <si>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</si>
  <si>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</si>
  <si>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</si>
  <si>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</si>
  <si>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</si>
  <si>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</si>
  <si>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</si>
  <si>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</si>
  <si>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</si>
  <si>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</si>
  <si>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</si>
  <si>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</si>
  <si>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</si>
  <si>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</si>
  <si>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</si>
  <si>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</si>
  <si>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</si>
  <si>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</si>
  <si>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</si>
  <si>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</si>
  <si>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</si>
  <si>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</si>
  <si>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</si>
  <si>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</si>
  <si>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</si>
  <si>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</si>
  <si>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</si>
  <si>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</si>
  <si>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</si>
  <si>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</si>
  <si>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</si>
  <si>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</si>
  <si>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</si>
  <si>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</si>
  <si>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</si>
  <si>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</si>
  <si>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</si>
  <si>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</si>
  <si>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</si>
  <si>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</si>
  <si>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</si>
  <si>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</si>
  <si>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</si>
  <si>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</si>
  <si>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</si>
  <si>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</si>
  <si>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</si>
  <si>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</si>
  <si>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</si>
  <si>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</si>
  <si>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</si>
  <si>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</si>
  <si>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</si>
  <si>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</si>
  <si>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</si>
  <si>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</si>
  <si>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</si>
  <si>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</si>
  <si>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</si>
  <si>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</si>
  <si>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</si>
  <si>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</si>
  <si>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</si>
  <si>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</si>
  <si>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</si>
  <si>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</si>
  <si>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</si>
  <si>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</si>
  <si>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</si>
  <si>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</si>
  <si>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</si>
  <si>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</si>
  <si>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</si>
  <si>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</si>
  <si>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</si>
  <si>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</si>
  <si>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</si>
  <si>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</si>
  <si>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</si>
  <si>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</si>
  <si>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</si>
  <si>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</si>
  <si>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</si>
  <si>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</si>
  <si>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</si>
  <si>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</si>
  <si>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</si>
  <si>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</si>
  <si>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</si>
  <si>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</si>
  <si>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</si>
  <si>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</si>
  <si>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</si>
  <si>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</si>
  <si>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</si>
  <si>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</si>
  <si>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</si>
  <si>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</si>
  <si>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</si>
  <si>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</si>
  <si>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</si>
  <si>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</si>
  <si>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</si>
  <si>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</si>
  <si>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</si>
  <si>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</si>
  <si>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</si>
  <si>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</si>
  <si>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</si>
  <si>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</si>
  <si>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</si>
  <si>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</si>
  <si>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</si>
  <si>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</si>
  <si>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</si>
  <si>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</si>
  <si>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</si>
  <si>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</si>
  <si>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</si>
  <si>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</si>
  <si>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</si>
  <si>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</si>
  <si>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</si>
  <si>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</si>
  <si>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</si>
  <si>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</si>
  <si>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</si>
  <si>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</si>
  <si>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</si>
  <si>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</si>
  <si>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</si>
  <si>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</si>
  <si>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</si>
  <si>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</si>
  <si>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</si>
  <si>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</si>
  <si>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</si>
  <si>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</si>
  <si>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</si>
  <si>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</si>
  <si>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</si>
  <si>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</si>
  <si>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</si>
  <si>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</si>
  <si>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</si>
  <si>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</si>
  <si>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</si>
  <si>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</si>
  <si>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</si>
  <si>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</si>
  <si>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</si>
  <si>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</si>
  <si>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</si>
  <si>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</si>
  <si>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</si>
  <si>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</si>
  <si>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</si>
  <si>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</si>
  <si>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</si>
  <si>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</si>
  <si>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</si>
  <si>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</si>
  <si>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</si>
  <si>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</si>
  <si>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</si>
  <si>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</si>
  <si>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</si>
  <si>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</si>
  <si>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</si>
  <si>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</si>
  <si>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</si>
  <si>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</si>
  <si>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</si>
  <si>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</si>
  <si>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</si>
  <si>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</si>
  <si>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</si>
  <si>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</si>
  <si>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</si>
  <si>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</si>
  <si>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</si>
  <si>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</si>
  <si>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</si>
  <si>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</si>
  <si>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</si>
  <si>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</si>
  <si>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</si>
  <si>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</si>
  <si>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</si>
  <si>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</si>
  <si>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</si>
  <si>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</si>
  <si>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</si>
  <si>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</si>
  <si>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</si>
  <si>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</si>
  <si>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</si>
  <si>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</si>
  <si>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</si>
  <si>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</si>
  <si>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</si>
  <si>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</si>
  <si>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</si>
  <si>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</si>
  <si>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</si>
  <si>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</si>
  <si>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</si>
  <si>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</si>
  <si>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</si>
  <si>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</si>
  <si>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</si>
  <si>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</si>
  <si>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</si>
  <si>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</si>
  <si>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</si>
  <si>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</si>
  <si>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</si>
  <si>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</si>
  <si>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</si>
  <si>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</si>
  <si>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</si>
  <si>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</si>
  <si>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</si>
  <si>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</si>
  <si>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</si>
  <si>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</si>
  <si>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</si>
  <si>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</si>
  <si>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</si>
  <si>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</si>
  <si>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</si>
  <si>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</si>
  <si>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</si>
  <si>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</si>
  <si>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</si>
  <si>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</si>
  <si>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</si>
  <si>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</si>
  <si>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</si>
  <si>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</si>
  <si>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</si>
  <si>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</si>
  <si>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</si>
  <si>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</si>
  <si>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</si>
  <si>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</si>
  <si>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</si>
  <si>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</si>
  <si>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</si>
  <si>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</si>
  <si>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</si>
  <si>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</si>
  <si>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</si>
  <si>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</si>
  <si>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</si>
  <si>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</si>
  <si>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</si>
  <si>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</si>
  <si>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</si>
  <si>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</si>
  <si>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</si>
  <si>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</si>
  <si>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</si>
  <si>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</si>
  <si>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</si>
  <si>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</si>
  <si>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</si>
  <si>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</si>
  <si>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</si>
  <si>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</si>
  <si>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</si>
  <si>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</si>
  <si>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</si>
  <si>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</si>
  <si>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</si>
  <si>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</si>
  <si>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</si>
  <si>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</si>
  <si>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</si>
  <si>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</si>
  <si>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</si>
  <si>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</si>
  <si>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</si>
  <si>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</si>
  <si>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</si>
  <si>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</si>
  <si>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</si>
  <si>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</si>
  <si>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</si>
  <si>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</si>
  <si>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</si>
  <si>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</si>
  <si>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</si>
  <si>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</si>
  <si>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</si>
  <si>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</si>
  <si>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</si>
  <si>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</si>
  <si>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</si>
  <si>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</si>
  <si>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</si>
  <si>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</si>
  <si>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</si>
  <si>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</si>
  <si>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</si>
  <si>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</si>
  <si>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</si>
  <si>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</si>
  <si>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</si>
  <si>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</si>
  <si>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</si>
  <si>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</si>
  <si>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</si>
  <si>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</si>
  <si>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</si>
  <si>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</si>
  <si>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</si>
  <si>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</si>
  <si>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</si>
  <si>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</si>
  <si>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</si>
  <si>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</si>
  <si>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</si>
  <si>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</si>
  <si>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</si>
  <si>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</si>
  <si>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</si>
  <si>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</si>
  <si>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</si>
  <si>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</si>
  <si>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</si>
  <si>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</si>
  <si>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</si>
  <si>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</si>
  <si>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</si>
  <si>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</si>
  <si>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</si>
  <si>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</si>
  <si>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</si>
  <si>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</si>
  <si>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</si>
  <si>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</si>
  <si>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</si>
  <si>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</si>
  <si>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</si>
  <si>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</si>
  <si>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</si>
  <si>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</si>
  <si>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</si>
  <si>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</si>
  <si>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</si>
  <si>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</si>
  <si>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</si>
  <si>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</si>
  <si>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</si>
  <si>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</si>
  <si>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</si>
  <si>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</si>
  <si>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</si>
  <si>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</si>
  <si>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</si>
  <si>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</si>
  <si>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</si>
  <si>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</si>
  <si>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</si>
  <si>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</si>
  <si>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</si>
  <si>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</si>
  <si>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</si>
  <si>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</si>
  <si>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</si>
  <si>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</si>
  <si>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</si>
  <si>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</si>
  <si>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</si>
  <si>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</si>
  <si>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</si>
  <si>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</si>
  <si>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</si>
  <si>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</si>
  <si>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</si>
  <si>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</si>
  <si>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</si>
  <si>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</si>
  <si>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</si>
  <si>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</si>
  <si>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</si>
  <si>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</si>
  <si>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</si>
  <si>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</si>
  <si>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</si>
  <si>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</si>
  <si>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</si>
  <si>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</si>
  <si>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</si>
  <si>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</si>
  <si>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</si>
  <si>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</si>
  <si>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</si>
  <si>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</si>
  <si>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</si>
  <si>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</si>
  <si>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</si>
  <si>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</si>
  <si>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</si>
  <si>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</si>
  <si>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</si>
  <si>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</si>
  <si>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</si>
  <si>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</si>
  <si>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</si>
  <si>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</si>
  <si>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</si>
  <si>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</si>
  <si>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</si>
  <si>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</si>
  <si>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</si>
  <si>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</si>
  <si>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</si>
  <si>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</si>
  <si>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</si>
  <si>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</si>
  <si>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</si>
  <si>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</si>
  <si>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</si>
  <si>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</si>
  <si>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</si>
  <si>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</si>
  <si>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</si>
  <si>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</si>
  <si>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</si>
  <si>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</si>
  <si>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</si>
  <si>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</si>
  <si>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</si>
  <si>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</si>
  <si>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</si>
  <si>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</si>
  <si>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</si>
  <si>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</si>
  <si>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</si>
  <si>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</si>
  <si>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</si>
  <si>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</si>
  <si>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</si>
  <si>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</si>
  <si>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</si>
  <si>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</si>
  <si>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</si>
  <si>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</si>
  <si>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</si>
  <si>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</si>
  <si>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</si>
  <si>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</si>
  <si>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</si>
  <si>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</si>
  <si>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</si>
  <si>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</si>
  <si>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</si>
  <si>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</si>
  <si>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</si>
  <si>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</si>
  <si>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</si>
  <si>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</si>
  <si>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</si>
  <si>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</si>
  <si>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</si>
  <si>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</si>
  <si>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</si>
  <si>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</si>
  <si>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</si>
  <si>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</si>
  <si>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</si>
  <si>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</si>
  <si>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</si>
  <si>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</si>
  <si>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</si>
  <si>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</si>
  <si>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</si>
  <si>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</si>
  <si>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</si>
  <si>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</si>
  <si>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</si>
  <si>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</si>
  <si>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</si>
  <si>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</si>
  <si>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</si>
  <si>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</si>
  <si>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</si>
  <si>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</si>
  <si>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</si>
  <si>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</si>
  <si>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</si>
  <si>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</si>
  <si>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</si>
  <si>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</si>
  <si>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</si>
  <si>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</si>
  <si>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</si>
  <si>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</si>
  <si>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</si>
  <si>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</si>
  <si>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</si>
  <si>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</si>
  <si>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</si>
  <si>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</si>
  <si>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</si>
  <si>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</si>
  <si>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</si>
  <si>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</si>
  <si>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</si>
  <si>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</si>
  <si>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</si>
  <si>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</si>
  <si>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</si>
  <si>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</si>
  <si>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</si>
  <si>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</si>
  <si>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</si>
  <si>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</si>
  <si>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</si>
  <si>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</si>
  <si>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</si>
  <si>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</si>
  <si>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</si>
  <si>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</si>
  <si>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</si>
  <si>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</si>
  <si>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</si>
  <si>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</si>
  <si>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</si>
  <si>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</si>
  <si>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</si>
  <si>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</si>
  <si>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</si>
  <si>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</si>
  <si>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</si>
  <si>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</si>
  <si>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</si>
  <si>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</si>
  <si>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</si>
  <si>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</si>
  <si>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</si>
  <si>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</si>
  <si>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</si>
  <si>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</si>
  <si>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</si>
  <si>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</si>
  <si>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</si>
  <si>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</si>
  <si>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</si>
  <si>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</si>
  <si>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</si>
  <si>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</si>
  <si>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</si>
  <si>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</si>
  <si>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</si>
  <si>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</si>
  <si>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</si>
  <si>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</si>
  <si>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</si>
  <si>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</si>
  <si>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</si>
  <si>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</si>
  <si>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</si>
  <si>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</si>
  <si>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</si>
  <si>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</si>
  <si>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</si>
  <si>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</si>
  <si>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</si>
  <si>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</si>
  <si>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</si>
  <si>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</si>
  <si>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</si>
  <si>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</si>
  <si>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</si>
  <si>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</si>
  <si>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</si>
  <si>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</si>
  <si>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</si>
  <si>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</si>
  <si>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</si>
  <si>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</si>
  <si>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</si>
  <si>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</si>
  <si>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</si>
  <si>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</si>
  <si>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</si>
  <si>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</si>
  <si>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</si>
  <si>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</si>
  <si>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</si>
  <si>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</si>
  <si>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</si>
  <si>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</si>
  <si>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</si>
  <si>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</si>
  <si>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</si>
  <si>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</si>
  <si>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</si>
  <si>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</si>
  <si>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</si>
  <si>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</si>
  <si>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</si>
  <si>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</si>
  <si>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</si>
  <si>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</si>
  <si>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</si>
  <si>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</si>
  <si>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</si>
  <si>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</si>
  <si>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</si>
  <si>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</si>
  <si>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</si>
  <si>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</si>
  <si>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</si>
  <si>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</si>
  <si>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</si>
  <si>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</si>
  <si>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</si>
  <si>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</si>
  <si>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</si>
  <si>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</si>
  <si>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</si>
  <si>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</si>
  <si>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</si>
  <si>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</si>
  <si>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</si>
  <si>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</si>
  <si>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</si>
  <si>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</si>
  <si>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</si>
  <si>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</si>
  <si>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</si>
  <si>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</si>
  <si>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</si>
  <si>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</si>
  <si>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</si>
  <si>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</si>
  <si>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</si>
  <si>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</si>
  <si>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</si>
  <si>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</si>
  <si>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</si>
  <si>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</si>
  <si>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</si>
  <si>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</si>
  <si>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</si>
  <si>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</si>
  <si>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</si>
  <si>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</si>
  <si>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</si>
  <si>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</si>
  <si>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</si>
  <si>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</si>
  <si>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</si>
  <si>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</si>
  <si>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</si>
  <si>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</si>
  <si>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</si>
  <si>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</si>
  <si>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</si>
  <si>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</si>
  <si>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</si>
  <si>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</si>
  <si>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</si>
  <si>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</si>
  <si>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</si>
  <si>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</si>
  <si>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</si>
  <si>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</si>
  <si>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</si>
  <si>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</si>
  <si>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</si>
  <si>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</si>
  <si>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</si>
  <si>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</si>
  <si>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</si>
  <si>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</si>
  <si>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</si>
  <si>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</si>
  <si>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</si>
  <si>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</si>
  <si>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</si>
  <si>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</si>
  <si>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</si>
  <si>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</si>
  <si>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</si>
  <si>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</si>
  <si>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</si>
  <si>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</si>
  <si>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</si>
  <si>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</si>
  <si>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</si>
  <si>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</si>
  <si>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</si>
  <si>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</si>
  <si>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</si>
  <si>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</si>
  <si>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</si>
  <si>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</si>
  <si>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</si>
  <si>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</si>
  <si>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</si>
  <si>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</si>
  <si>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</si>
  <si>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</si>
  <si>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</si>
  <si>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</si>
  <si>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</si>
  <si>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</si>
  <si>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</si>
  <si>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</si>
  <si>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</si>
  <si>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</si>
  <si>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</si>
  <si>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</si>
  <si>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</si>
  <si>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</si>
  <si>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</si>
  <si>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</si>
  <si>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</si>
  <si>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</si>
  <si>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</si>
  <si>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</si>
  <si>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</si>
  <si>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</si>
  <si>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</si>
  <si>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</si>
  <si>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</si>
  <si>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</si>
  <si>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</si>
  <si>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</si>
  <si>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</si>
  <si>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</si>
  <si>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</si>
  <si>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</si>
  <si>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</si>
  <si>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</si>
  <si>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</si>
  <si>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</si>
  <si>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</si>
  <si>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</si>
  <si>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</si>
  <si>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</si>
  <si>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</si>
  <si>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</si>
  <si>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</si>
  <si>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</si>
  <si>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</si>
  <si>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</si>
  <si>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</si>
  <si>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</si>
  <si>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</si>
  <si>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</si>
  <si>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</si>
  <si>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</si>
  <si>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</si>
  <si>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</si>
  <si>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</si>
  <si>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</si>
  <si>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</si>
  <si>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</si>
  <si>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</si>
  <si>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</si>
  <si>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</si>
  <si>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</si>
  <si>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</si>
  <si>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</si>
  <si>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</si>
  <si>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</si>
  <si>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</si>
  <si>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</si>
  <si>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</si>
  <si>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</si>
  <si>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</si>
  <si>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</si>
  <si>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</si>
  <si>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</si>
  <si>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</si>
  <si>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</si>
  <si>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</si>
  <si>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</si>
  <si>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</si>
  <si>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</si>
  <si>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</si>
  <si>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</si>
  <si>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</si>
  <si>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</si>
  <si>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</si>
  <si>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</si>
  <si>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</si>
  <si>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</si>
  <si>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</si>
  <si>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</si>
  <si>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</si>
  <si>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</si>
  <si>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</si>
  <si>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</si>
  <si>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</si>
  <si>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</si>
  <si>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</si>
  <si>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</si>
  <si>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</si>
  <si>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</si>
  <si>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</si>
  <si>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</si>
  <si>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</si>
  <si>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</si>
  <si>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</si>
  <si>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</si>
  <si>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</si>
  <si>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</si>
  <si>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</si>
  <si>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</si>
  <si>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</si>
  <si>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</si>
  <si>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</si>
  <si>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</si>
  <si>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</si>
  <si>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</si>
  <si>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</si>
  <si>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</si>
  <si>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</si>
  <si>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</si>
  <si>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</si>
  <si>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</si>
  <si>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</si>
  <si>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</si>
  <si>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</si>
  <si>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</si>
  <si>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</si>
  <si>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</si>
  <si>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</si>
  <si>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</si>
  <si>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</si>
  <si>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</si>
  <si>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</si>
  <si>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</si>
  <si>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</si>
  <si>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</si>
  <si>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</si>
  <si>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</si>
  <si>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</si>
  <si>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</si>
  <si>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</si>
  <si>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</si>
  <si>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</si>
  <si>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</si>
  <si>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</si>
  <si>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</si>
  <si>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</si>
  <si>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</si>
  <si>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</si>
  <si>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</si>
  <si>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</si>
  <si>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</si>
  <si>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</si>
  <si>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</si>
  <si>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</si>
  <si>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</si>
  <si>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</si>
  <si>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</si>
  <si>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</si>
  <si>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</si>
  <si>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</si>
  <si>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</si>
  <si>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</si>
  <si>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</si>
  <si>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</si>
  <si>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</si>
  <si>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</si>
  <si>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</si>
  <si>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</si>
  <si>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</si>
  <si>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</si>
  <si>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</si>
  <si>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</si>
  <si>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</si>
  <si>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</si>
  <si>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</si>
  <si>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</si>
  <si>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</si>
  <si>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</si>
  <si>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</si>
  <si>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</si>
  <si>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</si>
  <si>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</si>
  <si>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</si>
  <si>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</si>
  <si>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</si>
  <si>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</si>
  <si>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</si>
  <si>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</si>
  <si>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</si>
  <si>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</si>
  <si>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</si>
  <si>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</si>
  <si>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</si>
  <si>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</si>
  <si>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</si>
  <si>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</si>
  <si>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</si>
  <si>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</si>
  <si>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</si>
  <si>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</si>
  <si>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</si>
  <si>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</si>
  <si>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</si>
  <si>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</si>
  <si>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</si>
  <si>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</si>
  <si>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</si>
  <si>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</si>
  <si>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</si>
  <si>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</si>
  <si>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</si>
  <si>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</si>
  <si>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</si>
  <si>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</si>
  <si>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</si>
  <si>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</si>
  <si>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</si>
  <si>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</si>
  <si>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</si>
  <si>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</si>
  <si>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</si>
  <si>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</si>
  <si>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</si>
  <si>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</si>
  <si>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</si>
  <si>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</si>
  <si>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</si>
  <si>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</si>
  <si>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</si>
  <si>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</si>
  <si>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</si>
  <si>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</si>
  <si>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</si>
  <si>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</si>
  <si>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</si>
  <si>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</si>
  <si>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</si>
  <si>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</si>
  <si>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</si>
  <si>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</si>
  <si>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</si>
  <si>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</si>
  <si>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</si>
  <si>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</si>
  <si>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</si>
  <si>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</si>
  <si>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</si>
  <si>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</si>
  <si>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</si>
  <si>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</si>
  <si>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</si>
  <si>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</si>
  <si>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</si>
  <si>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</si>
  <si>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</si>
  <si>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</si>
  <si>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</si>
  <si>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</si>
  <si>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</si>
  <si>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</si>
  <si>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</si>
  <si>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</si>
  <si>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</si>
  <si>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</si>
  <si>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</si>
  <si>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</si>
  <si>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</si>
  <si>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</si>
  <si>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</si>
  <si>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</si>
  <si>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</si>
  <si>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</si>
  <si>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</si>
  <si>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</si>
  <si>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</si>
  <si>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</si>
  <si>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</si>
  <si>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</si>
  <si>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</si>
  <si>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</si>
  <si>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</si>
  <si>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</si>
  <si>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</si>
  <si>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</si>
  <si>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</si>
  <si>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</si>
  <si>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</si>
  <si>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</si>
  <si>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</si>
  <si>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</si>
  <si>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</si>
  <si>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</si>
  <si>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</si>
  <si>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</si>
  <si>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</si>
  <si>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</si>
  <si>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</si>
  <si>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</si>
  <si>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</si>
  <si>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</si>
  <si>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</si>
  <si>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</si>
  <si>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</si>
  <si>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</si>
  <si>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</si>
  <si>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</si>
  <si>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</si>
  <si>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</si>
  <si>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</si>
  <si>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</si>
  <si>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</si>
  <si>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</si>
  <si>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</si>
  <si>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</si>
  <si>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</si>
  <si>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</si>
  <si>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</si>
  <si>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</si>
  <si>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</si>
  <si>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</si>
  <si>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</si>
  <si>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</si>
  <si>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</si>
  <si>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</si>
  <si>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</si>
  <si>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</si>
  <si>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</si>
  <si>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</si>
  <si>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</si>
  <si>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</si>
  <si>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</si>
  <si>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</si>
  <si>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</si>
  <si>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</si>
  <si>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</si>
  <si>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</si>
  <si>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</si>
  <si>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</si>
  <si>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</si>
  <si>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</si>
  <si>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</si>
  <si>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</si>
  <si>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</si>
  <si>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</si>
  <si>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</si>
  <si>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</si>
  <si>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</si>
  <si>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</si>
  <si>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</si>
  <si>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</si>
  <si>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</si>
  <si>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</si>
  <si>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</si>
  <si>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</si>
  <si>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</si>
  <si>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</si>
  <si>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</si>
  <si>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</si>
  <si>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</si>
  <si>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</si>
  <si>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</si>
  <si>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</si>
  <si>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</si>
  <si>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</si>
  <si>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</si>
  <si>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</si>
  <si>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</si>
  <si>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</si>
  <si>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</si>
  <si>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</si>
  <si>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</si>
  <si>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</si>
  <si>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</si>
  <si>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</si>
  <si>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</si>
  <si>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</si>
  <si>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</si>
  <si>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</si>
  <si>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</si>
  <si>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</si>
  <si>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</si>
  <si>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</si>
  <si>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</si>
  <si>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</si>
  <si>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</si>
  <si>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</si>
  <si>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</si>
  <si>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</si>
  <si>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</si>
  <si>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</si>
  <si>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</si>
  <si>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</si>
  <si>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</si>
  <si>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</si>
  <si>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</si>
  <si>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</si>
  <si>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</si>
  <si>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</si>
  <si>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</si>
  <si>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</si>
  <si>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</si>
  <si>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</si>
  <si>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</si>
  <si>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</si>
  <si>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</si>
  <si>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</si>
  <si>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</si>
  <si>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</si>
  <si>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</si>
  <si>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</si>
  <si>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</si>
  <si>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</si>
  <si>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</si>
  <si>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</si>
  <si>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</si>
  <si>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</si>
  <si>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</si>
  <si>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</si>
  <si>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</si>
  <si>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</si>
  <si>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</si>
  <si>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</si>
  <si>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</si>
  <si>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</si>
  <si>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</si>
  <si>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</si>
  <si>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</si>
  <si>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</si>
  <si>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</si>
  <si>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</si>
  <si>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</si>
  <si>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</si>
  <si>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</si>
  <si>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</si>
  <si>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</si>
  <si>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</si>
  <si>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</si>
  <si>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</si>
  <si>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</si>
  <si>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</si>
  <si>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</si>
  <si>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</si>
  <si>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</si>
  <si>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</si>
  <si>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</si>
  <si>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</si>
  <si>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</si>
  <si>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</si>
  <si>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</si>
  <si>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</si>
  <si>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</si>
  <si>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</si>
  <si>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</si>
  <si>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</si>
  <si>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</si>
  <si>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</si>
  <si>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</si>
  <si>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</si>
  <si>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</si>
  <si>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</si>
  <si>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</si>
  <si>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</si>
  <si>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</si>
  <si>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</si>
  <si>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</si>
  <si>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</si>
  <si>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</si>
  <si>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</si>
  <si>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</si>
  <si>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</si>
  <si>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</si>
  <si>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</si>
  <si>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</si>
  <si>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</si>
  <si>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</si>
  <si>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</si>
  <si>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</si>
  <si>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</si>
  <si>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</si>
  <si>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</si>
  <si>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</si>
  <si>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</si>
  <si>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</si>
  <si>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</si>
  <si>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</si>
  <si>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</si>
  <si>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</si>
  <si>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</si>
  <si>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</si>
  <si>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</si>
  <si>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</si>
  <si>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</si>
  <si>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</si>
  <si>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</si>
  <si>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</si>
  <si>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</si>
  <si>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</si>
  <si>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</si>
  <si>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</si>
  <si>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</si>
  <si>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</si>
  <si>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</si>
  <si>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</si>
  <si>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</si>
  <si>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</si>
  <si>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</si>
  <si>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</si>
  <si>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</si>
  <si>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</si>
  <si>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</si>
  <si>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</si>
  <si>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</si>
  <si>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</si>
  <si>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</si>
  <si>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</si>
  <si>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</si>
  <si>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</si>
  <si>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</si>
  <si>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</si>
  <si>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</si>
  <si>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</si>
  <si>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</si>
  <si>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</si>
  <si>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</si>
  <si>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</si>
  <si>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</si>
  <si>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</si>
  <si>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</si>
  <si>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</si>
  <si>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</si>
  <si>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</si>
  <si>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</si>
  <si>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</si>
  <si>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</si>
  <si>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</si>
  <si>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</si>
  <si>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</si>
  <si>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</si>
  <si>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</si>
  <si>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</si>
  <si>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</si>
  <si>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</si>
  <si>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</si>
  <si>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</si>
  <si>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</si>
  <si>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</si>
  <si>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</si>
  <si>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</si>
  <si>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</si>
  <si>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</si>
  <si>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</si>
  <si>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</si>
  <si>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</si>
  <si>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</si>
  <si>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</si>
  <si>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</si>
  <si>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</si>
  <si>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</si>
  <si>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</si>
  <si>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</si>
  <si>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</si>
  <si>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</si>
  <si>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</si>
  <si>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</si>
  <si>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</si>
  <si>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</si>
  <si>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</si>
  <si>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</si>
  <si>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</si>
  <si>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</si>
  <si>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</si>
  <si>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</si>
  <si>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</si>
  <si>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</si>
  <si>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</si>
  <si>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</si>
  <si>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</si>
  <si>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</si>
  <si>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</si>
  <si>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</si>
  <si>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</si>
  <si>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</si>
  <si>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</si>
  <si>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</si>
  <si>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</si>
  <si>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</si>
  <si>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</si>
  <si>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</si>
  <si>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</si>
  <si>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</si>
  <si>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</si>
  <si>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</si>
  <si>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</si>
  <si>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</si>
  <si>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</si>
  <si>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</si>
  <si>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</si>
  <si>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</si>
  <si>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</si>
  <si>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</si>
  <si>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</si>
  <si>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</si>
  <si>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</si>
  <si>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</si>
  <si>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</si>
  <si>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</si>
  <si>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</si>
  <si>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</si>
  <si>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</si>
  <si>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</si>
  <si>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</si>
  <si>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</si>
  <si>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</si>
  <si>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</si>
  <si>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</si>
  <si>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</si>
  <si>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</si>
  <si>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</si>
  <si>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</si>
  <si>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</si>
  <si>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</si>
  <si>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</si>
  <si>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</si>
  <si>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</si>
  <si>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</si>
  <si>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</si>
  <si>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</si>
  <si>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</si>
  <si>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</si>
  <si>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</si>
  <si>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</si>
  <si>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</si>
  <si>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</si>
  <si>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</si>
  <si>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</si>
  <si>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</si>
  <si>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</si>
  <si>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</si>
  <si>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</si>
  <si>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</si>
  <si>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</si>
  <si>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</si>
  <si>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</si>
  <si>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</si>
  <si>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</si>
  <si>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</si>
  <si>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</si>
  <si>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</si>
  <si>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</si>
  <si>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</si>
  <si>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</si>
  <si>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</si>
  <si>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</si>
  <si>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</si>
  <si>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</si>
  <si>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</si>
  <si>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</si>
  <si>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</si>
  <si>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</si>
  <si>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</si>
  <si>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</si>
  <si>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</si>
  <si>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</si>
  <si>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</si>
  <si>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</si>
  <si>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</si>
  <si>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</si>
  <si>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</si>
  <si>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</si>
  <si>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</si>
  <si>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</si>
  <si>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</si>
  <si>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</si>
  <si>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</si>
  <si>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</si>
  <si>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</si>
  <si>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</si>
  <si>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</si>
  <si>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</si>
  <si>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</si>
  <si>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</si>
  <si>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</si>
  <si>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</si>
  <si>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</si>
  <si>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</si>
  <si>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</si>
  <si>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</si>
  <si>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</si>
  <si>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</si>
  <si>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</si>
  <si>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</si>
  <si>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</si>
  <si>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</si>
  <si>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</si>
  <si>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</si>
  <si>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</si>
  <si>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</si>
  <si>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</si>
  <si>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</si>
  <si>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</si>
  <si>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</si>
  <si>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</si>
  <si>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</si>
  <si>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</si>
  <si>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</si>
  <si>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</si>
  <si>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</si>
  <si>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</si>
  <si>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</si>
  <si>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</si>
  <si>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</si>
  <si>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</si>
  <si>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</si>
  <si>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</si>
  <si>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</si>
  <si>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</si>
  <si>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</si>
  <si>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</si>
  <si>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</si>
  <si>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</si>
  <si>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</si>
  <si>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</si>
  <si>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</si>
  <si>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</si>
  <si>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</si>
  <si>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</si>
  <si>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</si>
  <si>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</si>
  <si>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</si>
  <si>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</si>
  <si>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</si>
  <si>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</si>
  <si>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</si>
  <si>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</si>
  <si>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</si>
  <si>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</si>
  <si>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</si>
  <si>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</si>
  <si>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</si>
  <si>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</si>
  <si>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</si>
  <si>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</si>
  <si>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</si>
  <si>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</si>
  <si>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</si>
  <si>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</si>
  <si>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</si>
  <si>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</si>
  <si>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</si>
  <si>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</si>
  <si>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</si>
  <si>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</si>
  <si>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</si>
  <si>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</si>
  <si>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</si>
  <si>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</si>
  <si>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</si>
  <si>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</si>
  <si>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</si>
  <si>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</si>
  <si>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</si>
  <si>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</si>
  <si>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</si>
  <si>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</si>
  <si>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</si>
  <si>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</si>
  <si>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</si>
  <si>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</si>
  <si>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</si>
  <si>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</si>
  <si>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</si>
  <si>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</si>
  <si>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</si>
  <si>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</si>
  <si>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</si>
  <si>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</si>
  <si>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</si>
  <si>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</si>
  <si>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</si>
  <si>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</si>
  <si>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</si>
  <si>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</si>
  <si>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</si>
  <si>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</si>
  <si>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</si>
  <si>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</si>
  <si>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</si>
  <si>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</si>
  <si>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</si>
  <si>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</si>
  <si>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</si>
  <si>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</si>
  <si>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</si>
  <si>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</si>
  <si>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</si>
  <si>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</si>
  <si>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</si>
  <si>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</si>
  <si>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</si>
  <si>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</si>
  <si>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</si>
  <si>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</si>
  <si>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</si>
  <si>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</si>
  <si>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</si>
  <si>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</si>
  <si>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</si>
  <si>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</si>
  <si>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</si>
  <si>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</si>
  <si>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</si>
  <si>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</si>
  <si>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</si>
  <si>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</si>
  <si>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</si>
  <si>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</si>
  <si>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</si>
  <si>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</si>
  <si>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</si>
  <si>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</si>
  <si>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</si>
  <si>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</si>
  <si>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</si>
  <si>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</si>
  <si>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</si>
  <si>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</si>
  <si>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</si>
  <si>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</si>
  <si>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</si>
  <si>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</si>
  <si>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</si>
  <si>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</si>
  <si>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</si>
  <si>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</si>
  <si>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</si>
  <si>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</si>
  <si>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</si>
  <si>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</si>
  <si>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</si>
  <si>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</si>
  <si>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</si>
  <si>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</si>
  <si>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</si>
  <si>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</si>
  <si>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</si>
  <si>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</si>
  <si>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</si>
  <si>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</si>
  <si>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</si>
  <si>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</si>
  <si>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</si>
  <si>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</si>
  <si>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</si>
  <si>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</si>
  <si>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</si>
  <si>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</si>
  <si>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</si>
  <si>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</si>
  <si>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</si>
  <si>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</si>
  <si>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</si>
  <si>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</si>
  <si>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</si>
  <si>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</si>
  <si>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</si>
  <si>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</si>
  <si>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</si>
  <si>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</si>
  <si>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</si>
  <si>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</si>
  <si>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</si>
  <si>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</si>
  <si>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</si>
  <si>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</si>
  <si>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</si>
  <si>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</si>
  <si>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</si>
  <si>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</si>
  <si>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</si>
  <si>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</si>
  <si>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</si>
  <si>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</si>
  <si>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</si>
  <si>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</si>
  <si>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</si>
  <si>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</si>
  <si>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</si>
  <si>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</si>
  <si>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</si>
  <si>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</si>
  <si>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</si>
  <si>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</si>
  <si>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</si>
  <si>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</si>
  <si>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</si>
  <si>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</si>
  <si>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</si>
  <si>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</si>
  <si>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</si>
  <si>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</si>
  <si>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</si>
  <si>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</si>
  <si>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</si>
  <si>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</si>
  <si>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</si>
  <si>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</si>
  <si>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</si>
  <si>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</si>
  <si>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</si>
  <si>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</si>
  <si>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</si>
  <si>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</si>
  <si>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</si>
  <si>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</si>
  <si>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</si>
  <si>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</si>
  <si>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</si>
  <si>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</si>
  <si>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</si>
  <si>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</si>
  <si>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</si>
  <si>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</si>
  <si>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</si>
  <si>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</si>
  <si>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</si>
  <si>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</si>
  <si>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</si>
  <si>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</si>
  <si>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</si>
  <si>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</si>
  <si>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</si>
  <si>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</si>
  <si>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</si>
  <si>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</si>
  <si>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</si>
  <si>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</si>
  <si>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</si>
  <si>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</si>
  <si>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</si>
  <si>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</si>
  <si>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</si>
  <si>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</si>
  <si>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</si>
  <si>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</si>
  <si>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</si>
  <si>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</si>
  <si>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</si>
  <si>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</si>
  <si>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</si>
  <si>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</si>
  <si>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</si>
  <si>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</si>
  <si>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</si>
  <si>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</si>
  <si>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</si>
  <si>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</si>
  <si>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</si>
  <si>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</si>
  <si>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</si>
  <si>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</si>
  <si>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</si>
  <si>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</si>
  <si>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</si>
  <si>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</si>
  <si>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</si>
  <si>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</si>
  <si>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</si>
  <si>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</si>
  <si>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</si>
  <si>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</si>
  <si>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</si>
  <si>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</si>
  <si>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</si>
  <si>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</si>
  <si>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</si>
  <si>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</si>
  <si>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</si>
  <si>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</si>
  <si>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</si>
  <si>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</si>
  <si>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</si>
  <si>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</si>
  <si>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</si>
  <si>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</si>
  <si>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</si>
  <si>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</si>
  <si>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</si>
  <si>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</si>
  <si>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</si>
  <si>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</si>
  <si>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</si>
  <si>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</si>
  <si>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</si>
  <si>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</si>
  <si>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</si>
  <si>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</si>
  <si>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</si>
  <si>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</si>
  <si>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</si>
  <si>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</si>
  <si>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</si>
  <si>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</si>
  <si>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</si>
  <si>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</si>
  <si>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</si>
  <si>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</si>
  <si>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</si>
  <si>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</si>
  <si>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</si>
  <si>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</si>
  <si>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</si>
  <si>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</si>
  <si>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</si>
  <si>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</si>
  <si>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</si>
  <si>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</si>
  <si>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</si>
  <si>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</si>
  <si>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</si>
  <si>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</si>
  <si>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</si>
  <si>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</si>
  <si>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</si>
  <si>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</si>
  <si>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</si>
  <si>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</si>
  <si>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</si>
  <si>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</si>
  <si>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</si>
  <si>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</si>
  <si>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</si>
  <si>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</si>
  <si>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</si>
  <si>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</si>
  <si>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</si>
  <si>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</si>
  <si>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</si>
  <si>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</si>
  <si>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</si>
  <si>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</si>
  <si>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</si>
  <si>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</si>
  <si>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</si>
  <si>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</si>
  <si>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</si>
  <si>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</si>
  <si>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</si>
  <si>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</si>
  <si>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</si>
  <si>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</si>
  <si>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</si>
  <si>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</si>
  <si>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</si>
  <si>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</si>
  <si>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</si>
  <si>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</si>
  <si>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</si>
  <si>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</si>
  <si>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</si>
  <si>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</si>
  <si>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</si>
  <si>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</si>
  <si>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</si>
  <si>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</si>
  <si>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</si>
  <si>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</si>
  <si>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</si>
  <si>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</si>
  <si>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</si>
  <si>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</si>
  <si>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</si>
  <si>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</si>
  <si>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</si>
  <si>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</si>
  <si>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</si>
  <si>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</si>
  <si>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</si>
  <si>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</si>
  <si>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</si>
  <si>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</si>
  <si>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</si>
  <si>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</si>
  <si>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</si>
  <si>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</si>
  <si>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</si>
  <si>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</si>
  <si>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</si>
  <si>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</si>
  <si>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</si>
  <si>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</si>
  <si>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</si>
  <si>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</si>
  <si>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</si>
  <si>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</si>
  <si>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</si>
  <si>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</si>
  <si>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</si>
  <si>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</si>
  <si>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</si>
  <si>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</si>
  <si>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</si>
  <si>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</si>
  <si>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</si>
  <si>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</si>
  <si>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</si>
  <si>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</si>
  <si>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</si>
  <si>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</si>
  <si>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</si>
  <si>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</si>
  <si>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</si>
  <si>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</si>
  <si>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</si>
  <si>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</si>
  <si>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</si>
  <si>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</si>
  <si>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</si>
  <si>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</si>
  <si>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</si>
  <si>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</si>
  <si>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</si>
  <si>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</si>
  <si>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</si>
  <si>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</si>
  <si>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</si>
  <si>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</si>
  <si>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</si>
  <si>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</si>
  <si>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</si>
  <si>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</si>
  <si>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</si>
  <si>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</si>
  <si>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</si>
  <si>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</si>
  <si>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</si>
  <si>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</si>
  <si>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</si>
  <si>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</si>
  <si>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</si>
  <si>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</si>
  <si>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</si>
  <si>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</si>
  <si>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</si>
  <si>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</si>
  <si>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</si>
  <si>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</si>
  <si>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</si>
  <si>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</si>
  <si>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</si>
  <si>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</si>
  <si>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</si>
  <si>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</si>
  <si>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</si>
  <si>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</si>
  <si>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</si>
  <si>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</si>
  <si>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</si>
  <si>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</si>
  <si>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</si>
  <si>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</si>
  <si>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</si>
  <si>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</si>
  <si>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</si>
  <si>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</si>
  <si>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</si>
  <si>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</si>
  <si>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</si>
  <si>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</si>
  <si>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</si>
  <si>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</si>
  <si>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</si>
  <si>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</si>
  <si>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</si>
  <si>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</si>
  <si>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</si>
  <si>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</si>
  <si>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</si>
  <si>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</si>
  <si>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</si>
  <si>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</si>
  <si>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</si>
  <si>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</si>
  <si>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</si>
  <si>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</si>
  <si>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</si>
  <si>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</si>
  <si>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</si>
  <si>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</si>
  <si>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</si>
  <si>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</si>
  <si>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</si>
  <si>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</si>
  <si>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</si>
  <si>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</si>
  <si>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</si>
  <si>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</si>
  <si>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</si>
  <si>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</si>
  <si>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</si>
  <si>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</si>
  <si>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</si>
  <si>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</si>
  <si>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</si>
  <si>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</si>
  <si>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</si>
  <si>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</si>
  <si>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</si>
  <si>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</si>
  <si>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</si>
  <si>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</si>
  <si>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</si>
  <si>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</si>
  <si>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</si>
  <si>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</si>
  <si>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</si>
  <si>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</si>
  <si>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</si>
  <si>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</si>
  <si>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</si>
  <si>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</si>
  <si>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</si>
  <si>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</si>
  <si>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</si>
  <si>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</si>
  <si>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</si>
  <si>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</si>
  <si>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</si>
  <si>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</si>
  <si>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</si>
  <si>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</si>
  <si>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</si>
  <si>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</si>
  <si>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</si>
  <si>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</si>
  <si>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</si>
  <si>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</si>
  <si>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</si>
  <si>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</si>
  <si>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</si>
  <si>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</si>
  <si>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</si>
  <si>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</si>
  <si>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</si>
  <si>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</si>
  <si>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</si>
  <si>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</si>
  <si>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</si>
  <si>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</si>
  <si>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</si>
  <si>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</si>
  <si>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</si>
  <si>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</si>
  <si>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</si>
  <si>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</si>
  <si>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</si>
  <si>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</si>
  <si>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</si>
  <si>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</si>
  <si>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</si>
  <si>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</si>
  <si>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</si>
  <si>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</si>
  <si>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</si>
  <si>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</si>
  <si>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</si>
  <si>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</si>
  <si>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</si>
  <si>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</si>
  <si>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</si>
  <si>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</si>
  <si>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</si>
  <si>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</si>
  <si>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</si>
  <si>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</si>
  <si>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</si>
  <si>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</si>
  <si>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</si>
  <si>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</si>
  <si>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</si>
  <si>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</si>
  <si>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</si>
  <si>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</si>
  <si>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</si>
  <si>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</si>
  <si>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</si>
  <si>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</si>
  <si>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</si>
  <si>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</si>
  <si>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</si>
  <si>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</si>
  <si>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</si>
  <si>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</si>
  <si>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</si>
  <si>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</si>
  <si>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</si>
  <si>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</si>
  <si>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</si>
  <si>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</si>
  <si>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</si>
  <si>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</si>
  <si>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</si>
  <si>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</si>
  <si>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</si>
  <si>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</si>
  <si>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</si>
  <si>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</si>
  <si>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</si>
  <si>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</si>
  <si>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</si>
  <si>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</si>
  <si>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</si>
  <si>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</si>
  <si>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</si>
  <si>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</si>
  <si>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</si>
  <si>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</si>
  <si>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</si>
  <si>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</si>
  <si>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</si>
  <si>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</si>
  <si>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</si>
  <si>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</si>
  <si>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</si>
  <si>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</si>
  <si>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</si>
  <si>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</si>
  <si>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</si>
  <si>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</si>
  <si>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</si>
  <si>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</si>
  <si>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</si>
  <si>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</si>
  <si>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</si>
  <si>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</si>
  <si>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</si>
  <si>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</si>
  <si>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</si>
  <si>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</si>
  <si>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</si>
  <si>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</si>
  <si>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</si>
  <si>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</si>
  <si>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</si>
  <si>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</si>
  <si>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</si>
  <si>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</si>
  <si>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</si>
  <si>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</si>
  <si>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</si>
  <si>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</si>
  <si>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</si>
  <si>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</si>
  <si>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</si>
  <si>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</si>
  <si>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</si>
  <si>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</si>
  <si>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</si>
  <si>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</si>
  <si>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</si>
  <si>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</si>
  <si>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</si>
  <si>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</si>
  <si>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</si>
  <si>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</si>
  <si>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</si>
  <si>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</si>
  <si>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</si>
  <si>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</si>
  <si>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</si>
  <si>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</si>
  <si>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</si>
  <si>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</si>
  <si>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</si>
  <si>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</si>
  <si>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</si>
  <si>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</si>
  <si>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</si>
  <si>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</si>
  <si>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</si>
  <si>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</si>
  <si>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</si>
  <si>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</si>
  <si>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</si>
  <si>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</si>
  <si>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</si>
  <si>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</si>
  <si>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</si>
  <si>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</si>
  <si>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</si>
  <si>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</si>
  <si>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</si>
  <si>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</si>
  <si>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</si>
  <si>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</si>
  <si>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</si>
  <si>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</si>
  <si>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</si>
  <si>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</si>
  <si>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</si>
  <si>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</si>
  <si>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</si>
  <si>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</si>
  <si>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</si>
  <si>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</si>
  <si>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</si>
  <si>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</si>
  <si>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</si>
  <si>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</si>
  <si>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</si>
  <si>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</si>
  <si>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</si>
  <si>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</si>
  <si>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</si>
  <si>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</si>
  <si>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</si>
  <si>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</si>
  <si>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</si>
  <si>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</si>
  <si>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</si>
  <si>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</si>
  <si>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</si>
  <si>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</si>
  <si>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</si>
  <si>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</si>
  <si>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</si>
  <si>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</si>
  <si>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</si>
  <si>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</si>
  <si>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</si>
  <si>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</si>
  <si>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</si>
  <si>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</si>
  <si>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</si>
  <si>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</si>
  <si>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</si>
  <si>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</si>
  <si>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</si>
  <si>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</si>
  <si>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</si>
  <si>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</si>
  <si>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</si>
  <si>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</si>
  <si>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</si>
  <si>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</si>
  <si>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</si>
  <si>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</si>
  <si>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</si>
  <si>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</si>
  <si>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</si>
  <si>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</si>
  <si>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</si>
  <si>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</si>
  <si>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</si>
  <si>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</si>
  <si>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</si>
  <si>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</si>
  <si>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</si>
  <si>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</si>
  <si>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</si>
  <si>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</si>
  <si>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</si>
  <si>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</si>
  <si>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</si>
  <si>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</si>
  <si>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</si>
  <si>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</si>
  <si>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</si>
  <si>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</si>
  <si>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</si>
  <si>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</si>
  <si>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</si>
  <si>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</si>
  <si>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</si>
  <si>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</si>
  <si>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</si>
  <si>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</si>
  <si>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</si>
  <si>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</si>
  <si>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</si>
  <si>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</si>
  <si>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</si>
  <si>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</si>
  <si>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</si>
  <si>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</si>
  <si>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</si>
  <si>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</si>
  <si>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</si>
  <si>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</si>
  <si>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</si>
  <si>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</si>
  <si>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</si>
  <si>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</si>
  <si>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</si>
  <si>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</si>
  <si>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</si>
  <si>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</si>
  <si>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</si>
  <si>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</si>
  <si>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</si>
  <si>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</si>
  <si>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</si>
  <si>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</si>
  <si>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</si>
  <si>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</si>
  <si>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</si>
  <si>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</si>
  <si>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</si>
  <si>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</si>
  <si>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</si>
  <si>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</si>
  <si>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</si>
  <si>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</si>
  <si>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</si>
  <si>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</si>
  <si>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</si>
  <si>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</si>
  <si>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</si>
  <si>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</si>
  <si>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</si>
  <si>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</si>
  <si>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</si>
  <si>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</si>
  <si>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</si>
  <si>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</si>
  <si>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</si>
  <si>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</si>
  <si>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</si>
  <si>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</si>
  <si>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</si>
  <si>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</si>
  <si>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</si>
  <si>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</si>
  <si>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</si>
  <si>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</si>
  <si>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</si>
  <si>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</si>
  <si>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</si>
  <si>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</si>
  <si>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</si>
  <si>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</si>
  <si>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</si>
  <si>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</si>
  <si>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</si>
  <si>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</si>
  <si>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</si>
  <si>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</si>
  <si>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</si>
  <si>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</si>
  <si>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</si>
  <si>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</si>
  <si>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</si>
  <si>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</si>
  <si>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</si>
  <si>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</si>
  <si>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</si>
  <si>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</si>
  <si>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</si>
  <si>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</si>
  <si>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</si>
  <si>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</si>
  <si>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</si>
  <si>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</si>
  <si>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</si>
  <si>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</si>
  <si>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</si>
  <si>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</si>
  <si>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</si>
  <si>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</si>
  <si>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</si>
  <si>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</si>
  <si>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</si>
  <si>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</si>
  <si>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</si>
  <si>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</si>
  <si>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</si>
  <si>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</si>
  <si>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</si>
  <si>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</si>
  <si>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</si>
  <si>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</si>
  <si>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</si>
  <si>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</si>
  <si>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</si>
  <si>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</si>
  <si>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</si>
  <si>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</si>
  <si>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</si>
  <si>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</si>
  <si>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</si>
  <si>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</si>
  <si>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</si>
  <si>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</si>
  <si>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</si>
  <si>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</si>
  <si>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</si>
  <si>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</si>
  <si>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</si>
  <si>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</si>
  <si>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</si>
  <si>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</si>
  <si>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</si>
  <si>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</si>
  <si>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</si>
  <si>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</si>
  <si>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</si>
  <si>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</si>
  <si>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</si>
  <si>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</si>
  <si>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</si>
  <si>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</si>
  <si>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</si>
  <si>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</si>
  <si>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</si>
  <si>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</si>
  <si>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</si>
  <si>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</si>
  <si>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</si>
  <si>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</si>
  <si>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</si>
  <si>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</si>
  <si>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</si>
  <si>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</si>
  <si>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</si>
  <si>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</si>
  <si>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</si>
  <si>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</si>
  <si>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</si>
  <si>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</si>
  <si>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</si>
  <si>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</si>
  <si>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</si>
  <si>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</si>
  <si>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</si>
  <si>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</si>
  <si>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</si>
  <si>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</si>
  <si>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</si>
  <si>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</si>
  <si>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</si>
  <si>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</si>
  <si>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</si>
  <si>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</si>
  <si>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</si>
  <si>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</si>
  <si>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</si>
  <si>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</si>
  <si>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</si>
  <si>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</si>
  <si>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</si>
  <si>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</si>
  <si>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</si>
  <si>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</si>
  <si>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</si>
  <si>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</si>
  <si>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</si>
  <si>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</si>
  <si>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</si>
  <si>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</si>
  <si>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</si>
  <si>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</si>
  <si>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</si>
  <si>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</si>
  <si>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</si>
  <si>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</si>
  <si>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</si>
  <si>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</si>
  <si>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</si>
  <si>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</si>
  <si>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</si>
  <si>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</si>
  <si>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</si>
  <si>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</si>
  <si>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</si>
  <si>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</si>
  <si>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</si>
  <si>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</si>
  <si>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</si>
  <si>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</si>
  <si>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</si>
  <si>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</si>
  <si>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</si>
  <si>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</si>
  <si>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</si>
  <si>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</si>
  <si>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</si>
  <si>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</si>
  <si>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</si>
  <si>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</si>
  <si>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</si>
  <si>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</si>
  <si>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</si>
  <si>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</si>
  <si>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</si>
  <si>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</si>
  <si>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</si>
  <si>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</si>
  <si>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</si>
  <si>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</si>
  <si>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</si>
  <si>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</si>
  <si>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</si>
  <si>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</si>
  <si>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</si>
  <si>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</si>
  <si>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</si>
  <si>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</si>
  <si>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</si>
  <si>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</si>
  <si>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</si>
  <si>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</si>
  <si>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</si>
  <si>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</si>
  <si>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</si>
  <si>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</si>
  <si>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</si>
  <si>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</si>
  <si>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</si>
  <si>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</si>
  <si>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</si>
  <si>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</si>
  <si>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</si>
  <si>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</si>
  <si>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</si>
  <si>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</si>
  <si>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</si>
  <si>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</si>
  <si>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</si>
  <si>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</si>
  <si>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</si>
  <si>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</si>
  <si>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</si>
  <si>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</si>
  <si>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</si>
  <si>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</si>
  <si>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</si>
  <si>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</si>
  <si>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</si>
  <si>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</si>
  <si>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</si>
  <si>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</si>
  <si>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</si>
  <si>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</si>
  <si>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</si>
  <si>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</si>
  <si>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</si>
  <si>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</si>
  <si>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</si>
  <si>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</si>
  <si>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</si>
  <si>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</si>
  <si>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</si>
  <si>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</si>
  <si>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</si>
  <si>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</si>
  <si>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</si>
  <si>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</si>
  <si>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</si>
  <si>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</si>
  <si>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</si>
  <si>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</si>
  <si>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</si>
  <si>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</si>
  <si>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</si>
  <si>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</si>
  <si>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</si>
  <si>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</si>
  <si>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</si>
  <si>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</si>
  <si>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</si>
  <si>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</si>
  <si>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</si>
  <si>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</si>
  <si>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</si>
  <si>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</si>
  <si>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</si>
  <si>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</si>
  <si>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</si>
  <si>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</si>
  <si>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</si>
  <si>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</si>
  <si>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</si>
  <si>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</si>
  <si>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</si>
  <si>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</si>
  <si>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</si>
  <si>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</si>
  <si>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</si>
  <si>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</si>
  <si>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</si>
  <si>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</si>
  <si>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</si>
  <si>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</si>
  <si>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</si>
  <si>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</si>
  <si>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</si>
  <si>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</si>
  <si>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</si>
  <si>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</si>
  <si>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</si>
  <si>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</si>
  <si>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</si>
  <si>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</si>
  <si>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</si>
  <si>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</si>
  <si>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</si>
  <si>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</si>
  <si>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</si>
  <si>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</si>
  <si>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</si>
  <si>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</si>
  <si>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</si>
  <si>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</si>
  <si>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</si>
  <si>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</si>
  <si>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</si>
  <si>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</si>
  <si>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</si>
  <si>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</si>
  <si>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</si>
  <si>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</si>
  <si>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</si>
  <si>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</si>
  <si>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</si>
  <si>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</si>
  <si>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</si>
  <si>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</si>
  <si>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</si>
  <si>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</si>
  <si>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</si>
  <si>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</si>
  <si>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</si>
  <si>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</si>
  <si>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</si>
  <si>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</si>
  <si>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</si>
  <si>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</si>
  <si>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</si>
  <si>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</si>
  <si>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</si>
  <si>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</si>
  <si>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</si>
  <si>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</si>
  <si>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</si>
  <si>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</si>
  <si>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</si>
  <si>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</si>
  <si>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</si>
  <si>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</si>
  <si>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</si>
  <si>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</si>
  <si>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</si>
  <si>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</si>
  <si>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</si>
  <si>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</si>
  <si>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</si>
  <si>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</si>
  <si>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</si>
  <si>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</si>
  <si>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</si>
  <si>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</si>
  <si>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</si>
  <si>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</si>
  <si>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</si>
  <si>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</si>
  <si>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</si>
  <si>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</si>
  <si>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</si>
  <si>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</si>
  <si>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</si>
  <si>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</si>
  <si>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</si>
  <si>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</si>
  <si>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</si>
  <si>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</si>
  <si>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</si>
  <si>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</si>
  <si>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</si>
  <si>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</si>
  <si>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</si>
  <si>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</si>
  <si>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</si>
  <si>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</si>
  <si>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</si>
  <si>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</si>
  <si>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</si>
  <si>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</si>
  <si>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</si>
  <si>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</si>
  <si>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</si>
  <si>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</si>
  <si>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</si>
  <si>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</si>
  <si>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</si>
  <si>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</si>
  <si>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</si>
  <si>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</si>
  <si>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</si>
  <si>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</si>
  <si>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</si>
  <si>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</si>
  <si>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</si>
  <si>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</si>
  <si>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</si>
  <si>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</si>
  <si>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</si>
  <si>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</si>
  <si>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</si>
  <si>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</si>
  <si>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</si>
  <si>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</si>
  <si>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</si>
  <si>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</si>
  <si>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</si>
  <si>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</si>
  <si>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</si>
  <si>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</si>
  <si>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</si>
  <si>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</si>
  <si>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</si>
  <si>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</si>
  <si>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</si>
  <si>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</si>
  <si>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</si>
  <si>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</si>
  <si>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</si>
  <si>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</si>
  <si>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</si>
  <si>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</si>
  <si>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</si>
  <si>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</si>
  <si>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</si>
  <si>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</si>
  <si>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</si>
  <si>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</si>
  <si>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</si>
  <si>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</si>
  <si>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</si>
  <si>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</si>
  <si>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</si>
  <si>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</si>
  <si>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</si>
  <si>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</si>
  <si>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</si>
  <si>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</si>
  <si>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</si>
  <si>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</si>
  <si>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</si>
  <si>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</si>
  <si>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</si>
  <si>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</si>
  <si>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</si>
  <si>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</si>
  <si>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</si>
  <si>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</si>
  <si>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</si>
  <si>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</si>
  <si>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</si>
  <si>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</si>
  <si>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</si>
  <si>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</si>
  <si>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</si>
  <si>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</si>
  <si>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</si>
  <si>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</si>
  <si>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</si>
  <si>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</si>
  <si>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</si>
  <si>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</si>
  <si>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</si>
  <si>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</si>
  <si>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</si>
  <si>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</si>
  <si>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</si>
  <si>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</si>
  <si>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</si>
  <si>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</si>
  <si>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</si>
  <si>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</si>
  <si>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</si>
  <si>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</si>
  <si>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</si>
  <si>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</si>
  <si>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</si>
  <si>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</si>
  <si>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</si>
  <si>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</si>
  <si>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</si>
  <si>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</si>
  <si>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</si>
  <si>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</si>
  <si>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</si>
  <si>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</si>
  <si>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</si>
  <si>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</si>
  <si>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</si>
  <si>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</si>
  <si>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</si>
  <si>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</si>
  <si>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</si>
  <si>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</si>
  <si>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</si>
  <si>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</si>
  <si>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</si>
  <si>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</si>
  <si>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</si>
  <si>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</si>
  <si>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</si>
  <si>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</si>
  <si>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</si>
  <si>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</si>
  <si>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</si>
  <si>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</si>
  <si>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</si>
  <si>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</si>
  <si>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</si>
  <si>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</si>
  <si>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</si>
  <si>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</si>
  <si>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</si>
  <si>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</si>
  <si>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</si>
  <si>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</si>
  <si>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</si>
  <si>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</si>
  <si>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</si>
  <si>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</si>
  <si>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</si>
  <si>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</si>
  <si>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</si>
  <si>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</si>
  <si>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</si>
  <si>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</si>
  <si>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</si>
  <si>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</si>
  <si>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</si>
  <si>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</si>
  <si>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</si>
  <si>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</si>
  <si>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</si>
  <si>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</si>
  <si>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</si>
  <si>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</si>
  <si>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</si>
  <si>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</si>
  <si>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</si>
  <si>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</si>
  <si>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</si>
  <si>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</si>
  <si>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</si>
  <si>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</si>
  <si>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</si>
  <si>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</si>
  <si>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</si>
  <si>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</si>
  <si>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</si>
  <si>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</si>
  <si>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</si>
  <si>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</si>
  <si>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</si>
  <si>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</si>
  <si>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</si>
  <si>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</si>
  <si>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</si>
  <si>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</si>
  <si>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</si>
  <si>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</si>
  <si>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</si>
  <si>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</si>
  <si>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</si>
  <si>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</si>
  <si>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</si>
  <si>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</si>
  <si>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</si>
  <si>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</si>
  <si>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</si>
  <si>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</si>
  <si>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</si>
  <si>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</si>
  <si>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</si>
  <si>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</si>
  <si>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</si>
  <si>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</si>
  <si>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</si>
  <si>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</si>
  <si>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</si>
  <si>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</si>
  <si>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</si>
  <si>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</si>
  <si>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</si>
  <si>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</si>
  <si>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</si>
  <si>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</si>
  <si>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</si>
  <si>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</si>
  <si>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</si>
  <si>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</si>
  <si>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</si>
  <si>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</si>
  <si>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</si>
  <si>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</si>
  <si>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</si>
  <si>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</si>
  <si>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</si>
  <si>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</si>
  <si>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</si>
  <si>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</si>
  <si>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</si>
  <si>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</si>
  <si>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</si>
  <si>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</si>
  <si>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</si>
  <si>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</si>
  <si>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</si>
  <si>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</si>
  <si>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</si>
  <si>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</si>
  <si>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</si>
  <si>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</si>
  <si>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</si>
  <si>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</si>
  <si>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</si>
  <si>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</si>
  <si>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</si>
  <si>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</si>
  <si>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</si>
  <si>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</si>
  <si>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</si>
  <si>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</si>
  <si>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</si>
  <si>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</si>
  <si>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</si>
  <si>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</si>
  <si>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</si>
  <si>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</si>
  <si>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</si>
  <si>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</si>
  <si>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</si>
  <si>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</si>
  <si>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</si>
  <si>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</si>
  <si>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</si>
  <si>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</si>
  <si>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</si>
  <si>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</si>
  <si>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</si>
  <si>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</si>
  <si>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</si>
  <si>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</si>
  <si>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</si>
  <si>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</si>
  <si>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</si>
  <si>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</si>
  <si>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</si>
  <si>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</si>
  <si>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</si>
  <si>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</si>
  <si>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</si>
  <si>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</si>
  <si>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</si>
  <si>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</si>
  <si>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</si>
  <si>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</si>
  <si>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</si>
  <si>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</si>
  <si>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</si>
  <si>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</si>
  <si>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</si>
  <si>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</si>
  <si>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</si>
  <si>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</si>
  <si>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</si>
  <si>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</si>
  <si>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</si>
  <si>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</si>
  <si>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</si>
  <si>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</si>
  <si>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</si>
  <si>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</si>
  <si>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</si>
  <si>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</si>
  <si>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</si>
  <si>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</si>
  <si>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</si>
  <si>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</si>
  <si>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</si>
  <si>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</si>
  <si>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</si>
  <si>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</si>
  <si>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</si>
  <si>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</si>
  <si>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</si>
  <si>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</si>
  <si>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</si>
  <si>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</si>
  <si>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</si>
  <si>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</si>
  <si>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</si>
  <si>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</si>
  <si>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</si>
  <si>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</si>
  <si>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</si>
  <si>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</si>
  <si>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</si>
  <si>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</si>
  <si>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</si>
  <si>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</si>
  <si>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</si>
  <si>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</si>
  <si>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</si>
  <si>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</si>
  <si>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</si>
  <si>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</si>
  <si>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</si>
  <si>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</si>
  <si>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</si>
  <si>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</si>
  <si>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</si>
  <si>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</si>
  <si>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</si>
  <si>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</si>
  <si>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</si>
  <si>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</si>
  <si>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</si>
  <si>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</si>
  <si>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</si>
  <si>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</si>
  <si>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</si>
  <si>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</si>
  <si>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</si>
  <si>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</si>
  <si>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</si>
  <si>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</si>
  <si>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</si>
  <si>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</si>
  <si>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</si>
  <si>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</si>
  <si>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</si>
  <si>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</si>
  <si>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</si>
  <si>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</si>
  <si>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</si>
  <si>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</si>
  <si>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</si>
  <si>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</si>
  <si>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</si>
  <si>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</si>
  <si>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</si>
  <si>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</si>
  <si>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</si>
  <si>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</si>
  <si>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</si>
  <si>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</si>
  <si>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</si>
  <si>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</si>
  <si>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</si>
  <si>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</si>
  <si>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</si>
  <si>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</si>
  <si>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</si>
  <si>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</si>
  <si>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</si>
  <si>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</si>
  <si>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</si>
  <si>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</si>
  <si>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</si>
  <si>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</si>
  <si>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</si>
  <si>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</si>
  <si>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</si>
  <si>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</si>
  <si>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</si>
  <si>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</si>
  <si>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</si>
  <si>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</si>
  <si>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</si>
  <si>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</si>
  <si>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</si>
  <si>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</si>
  <si>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</si>
  <si>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</si>
  <si>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</si>
  <si>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</si>
  <si>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</si>
  <si>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</si>
  <si>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</si>
  <si>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</si>
  <si>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</si>
  <si>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</si>
  <si>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</si>
  <si>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</si>
  <si>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</si>
  <si>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</si>
  <si>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</si>
  <si>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</si>
  <si>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</si>
  <si>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</si>
  <si>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</si>
  <si>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</si>
  <si>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</si>
  <si>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</si>
  <si>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</si>
  <si>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</si>
  <si>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</si>
  <si>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</si>
  <si>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</si>
  <si>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</si>
  <si>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</si>
  <si>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</si>
  <si>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</si>
  <si>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</si>
  <si>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</si>
  <si>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</si>
  <si>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</si>
  <si>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</si>
  <si>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</si>
  <si>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</si>
  <si>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</si>
  <si>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</si>
  <si>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</si>
  <si>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</si>
  <si>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</si>
  <si>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</si>
  <si>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</si>
  <si>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</si>
  <si>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</si>
  <si>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</si>
  <si>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</si>
  <si>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</si>
  <si>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</si>
  <si>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</si>
  <si>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</si>
  <si>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</si>
  <si>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</si>
  <si>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</si>
  <si>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</si>
  <si>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</si>
  <si>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</si>
  <si>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</si>
  <si>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</si>
  <si>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</si>
  <si>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</si>
  <si>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</si>
  <si>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</si>
  <si>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</si>
  <si>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</si>
  <si>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</si>
  <si>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</si>
  <si>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</si>
  <si>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</si>
  <si>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</si>
  <si>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</si>
  <si>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</si>
  <si>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</si>
  <si>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</si>
  <si>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</si>
  <si>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</si>
  <si>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</si>
  <si>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</si>
  <si>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</si>
  <si>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</si>
  <si>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</si>
  <si>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</si>
  <si>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</si>
  <si>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</si>
  <si>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</si>
  <si>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</si>
  <si>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</si>
  <si>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</si>
  <si>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</si>
  <si>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</si>
  <si>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</si>
  <si>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</si>
  <si>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</si>
  <si>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</si>
  <si>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</si>
  <si>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</si>
  <si>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</si>
  <si>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</si>
  <si>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</si>
  <si>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</si>
  <si>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</si>
  <si>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</si>
  <si>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</si>
  <si>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</si>
  <si>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</si>
  <si>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</si>
  <si>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</si>
  <si>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</si>
  <si>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</si>
  <si>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</si>
  <si>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</si>
  <si>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</si>
  <si>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</si>
  <si>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</si>
  <si>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</si>
  <si>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</si>
  <si>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</si>
  <si>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</si>
  <si>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</si>
  <si>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</si>
  <si>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</si>
  <si>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</si>
  <si>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</si>
  <si>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</si>
  <si>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</si>
  <si>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</si>
  <si>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</si>
  <si>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</si>
  <si>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</si>
  <si>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</si>
  <si>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</si>
  <si>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</si>
  <si>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</si>
  <si>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</si>
  <si>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</si>
  <si>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</si>
  <si>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</si>
  <si>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</si>
  <si>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</si>
  <si>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</si>
  <si>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</si>
  <si>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</si>
  <si>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</si>
  <si>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</si>
  <si>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</si>
  <si>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</si>
  <si>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</si>
  <si>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</si>
  <si>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</si>
  <si>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</si>
  <si>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</si>
  <si>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</si>
  <si>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</si>
  <si>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</si>
  <si>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</si>
  <si>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</si>
  <si>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</si>
  <si>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</si>
  <si>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</si>
  <si>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</si>
  <si>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</si>
  <si>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</si>
  <si>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</si>
  <si>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</si>
  <si>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</si>
  <si>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</si>
  <si>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</si>
  <si>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</si>
  <si>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</si>
  <si>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</si>
  <si>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</si>
  <si>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</si>
  <si>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</si>
  <si>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</si>
  <si>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</si>
  <si>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</si>
  <si>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</si>
  <si>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</si>
  <si>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</si>
  <si>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</si>
  <si>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</si>
  <si>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</si>
  <si>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</si>
  <si>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</si>
  <si>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</si>
  <si>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</si>
  <si>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</si>
  <si>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</si>
  <si>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</si>
  <si>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</si>
  <si>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</si>
  <si>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</si>
  <si>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</si>
  <si>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</si>
  <si>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</si>
  <si>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</si>
  <si>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</si>
  <si>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</si>
  <si>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</si>
  <si>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</si>
  <si>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</si>
  <si>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</si>
  <si>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</si>
  <si>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</si>
  <si>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</si>
  <si>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</si>
  <si>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</si>
  <si>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</si>
  <si>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</si>
  <si>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</si>
  <si>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</si>
  <si>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</si>
  <si>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</si>
  <si>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</si>
  <si>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</si>
  <si>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</si>
  <si>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</si>
  <si>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</si>
  <si>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</si>
  <si>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</si>
  <si>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</si>
  <si>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</si>
  <si>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</si>
  <si>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</si>
  <si>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</si>
  <si>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</si>
  <si>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</si>
  <si>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</si>
  <si>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</si>
  <si>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</si>
  <si>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</si>
  <si>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</si>
  <si>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</si>
  <si>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</si>
  <si>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</si>
  <si>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</si>
  <si>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</si>
  <si>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</si>
  <si>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</si>
  <si>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</si>
  <si>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</si>
  <si>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</si>
  <si>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</si>
  <si>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</si>
  <si>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</si>
  <si>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</si>
  <si>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</si>
  <si>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</si>
  <si>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</si>
  <si>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</si>
  <si>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</si>
  <si>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</si>
  <si>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</si>
  <si>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</si>
  <si>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</si>
  <si>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</si>
  <si>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</si>
  <si>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</si>
  <si>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</si>
  <si>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</si>
  <si>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</si>
  <si>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</si>
  <si>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</si>
  <si>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</si>
  <si>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</si>
  <si>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</si>
  <si>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</si>
  <si>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</si>
  <si>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</si>
  <si>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</si>
  <si>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</si>
  <si>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</si>
  <si>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</si>
  <si>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</si>
  <si>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</si>
  <si>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</si>
  <si>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</si>
  <si>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</si>
  <si>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</si>
  <si>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</si>
  <si>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</si>
  <si>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</si>
  <si>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</si>
  <si>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</si>
  <si>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</si>
  <si>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</si>
  <si>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</si>
  <si>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</si>
  <si>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</si>
  <si>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</si>
  <si>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</si>
  <si>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</si>
  <si>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</si>
  <si>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</si>
  <si>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</si>
  <si>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</si>
  <si>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</si>
  <si>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</si>
  <si>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</si>
  <si>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</si>
  <si>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</si>
  <si>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</si>
  <si>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</si>
  <si>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</si>
  <si>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</si>
  <si>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</si>
  <si>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</si>
  <si>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</si>
  <si>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</si>
  <si>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</si>
  <si>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</si>
  <si>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</si>
  <si>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</si>
  <si>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</si>
  <si>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</si>
  <si>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</si>
  <si>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</si>
  <si>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</si>
  <si>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</si>
  <si>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</si>
  <si>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</si>
  <si>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</si>
  <si>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</si>
  <si>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</si>
  <si>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</si>
  <si>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</si>
  <si>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</si>
  <si>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</si>
  <si>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</si>
  <si>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</si>
  <si>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</si>
  <si>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</si>
  <si>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</si>
  <si>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</si>
  <si>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</si>
  <si>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</si>
  <si>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</si>
  <si>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</si>
  <si>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</si>
  <si>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</si>
  <si>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</si>
  <si>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</si>
  <si>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</si>
  <si>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</si>
  <si>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</si>
  <si>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</si>
  <si>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</si>
  <si>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</si>
  <si>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</si>
  <si>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</si>
  <si>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</si>
  <si>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</si>
  <si>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</si>
  <si>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</si>
  <si>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</si>
  <si>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</si>
  <si>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</si>
  <si>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</si>
  <si>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</si>
  <si>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</si>
  <si>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</si>
  <si>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</si>
  <si>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</si>
  <si>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</si>
  <si>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</si>
  <si>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</si>
  <si>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</si>
  <si>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</si>
  <si>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</si>
  <si>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</si>
  <si>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</si>
  <si>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</si>
  <si>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</si>
  <si>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</si>
  <si>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</si>
  <si>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</si>
  <si>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</si>
  <si>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</si>
  <si>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</si>
  <si>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</si>
  <si>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</si>
  <si>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</si>
  <si>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</si>
  <si>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</si>
  <si>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</si>
  <si>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</si>
  <si>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</si>
  <si>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</si>
  <si>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</si>
  <si>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</si>
  <si>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</si>
  <si>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</si>
  <si>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</si>
  <si>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</si>
  <si>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</si>
  <si>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</si>
  <si>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</si>
  <si>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</si>
  <si>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</si>
  <si>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</si>
  <si>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</si>
  <si>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</si>
  <si>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</si>
  <si>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</si>
  <si>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</si>
  <si>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</si>
  <si>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</si>
  <si>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</si>
  <si>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</si>
  <si>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</si>
  <si>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</si>
  <si>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</si>
  <si>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</si>
  <si>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</si>
  <si>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</si>
  <si>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</si>
  <si>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</si>
  <si>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</si>
  <si>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</si>
  <si>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</si>
  <si>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</si>
  <si>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</si>
  <si>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</si>
  <si>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</si>
  <si>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</si>
  <si>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</si>
  <si>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</si>
  <si>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</si>
  <si>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</si>
  <si>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</si>
  <si>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</si>
  <si>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</si>
  <si>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</si>
  <si>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</si>
  <si>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</si>
  <si>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</si>
  <si>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</si>
  <si>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</si>
  <si>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</si>
  <si>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</si>
  <si>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</si>
  <si>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</si>
  <si>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</si>
  <si>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</si>
  <si>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</si>
  <si>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</si>
  <si>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</si>
  <si>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</si>
  <si>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</si>
  <si>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</si>
  <si>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</si>
  <si>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</si>
  <si>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</si>
  <si>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</si>
  <si>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</si>
  <si>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</si>
  <si>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</si>
  <si>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</si>
  <si>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</si>
  <si>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</si>
  <si>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</si>
  <si>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</si>
  <si>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</si>
  <si>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</si>
  <si>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</si>
  <si>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</si>
  <si>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</si>
  <si>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</si>
  <si>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</si>
  <si>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</si>
  <si>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</si>
  <si>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</si>
  <si>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</si>
  <si>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</si>
  <si>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</si>
  <si>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</si>
  <si>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</si>
  <si>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</si>
  <si>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</si>
  <si>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</si>
  <si>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</si>
  <si>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</si>
  <si>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</si>
  <si>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</si>
  <si>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</si>
  <si>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</si>
  <si>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</si>
  <si>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</si>
  <si>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</si>
  <si>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</si>
  <si>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</si>
  <si>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</si>
  <si>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</si>
  <si>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</si>
  <si>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</si>
  <si>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</si>
  <si>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</si>
  <si>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</si>
  <si>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</si>
  <si>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</si>
  <si>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</si>
  <si>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</si>
  <si>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</si>
  <si>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</si>
  <si>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</si>
  <si>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</si>
  <si>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</si>
  <si>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</si>
  <si>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</si>
  <si>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</si>
  <si>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</si>
  <si>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</si>
  <si>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</si>
  <si>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</si>
  <si>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</si>
  <si>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</si>
  <si>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</si>
  <si>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</si>
  <si>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</si>
  <si>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</si>
  <si>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</si>
  <si>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</si>
  <si>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</si>
  <si>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</si>
  <si>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</si>
  <si>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</si>
  <si>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</si>
  <si>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</si>
  <si>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</si>
  <si>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</si>
  <si>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</si>
  <si>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</si>
  <si>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</si>
  <si>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</si>
  <si>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</si>
  <si>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</si>
  <si>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</si>
  <si>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</si>
  <si>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</si>
  <si>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</si>
  <si>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</si>
  <si>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</si>
  <si>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</si>
  <si>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</si>
  <si>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</si>
  <si>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</si>
  <si>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</si>
  <si>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</si>
  <si>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</si>
  <si>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</si>
  <si>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</si>
  <si>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</si>
  <si>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</si>
  <si>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</si>
  <si>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</si>
  <si>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</si>
  <si>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</si>
  <si>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</si>
  <si>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</si>
  <si>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</si>
  <si>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</si>
  <si>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</si>
  <si>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</si>
  <si>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</si>
  <si>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</si>
  <si>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</si>
  <si>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</si>
  <si>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</si>
  <si>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</si>
  <si>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</si>
  <si>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</si>
  <si>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</si>
  <si>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</si>
  <si>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</si>
  <si>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</si>
  <si>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</si>
  <si>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</si>
  <si>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</si>
  <si>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</si>
  <si>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</si>
  <si>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</si>
  <si>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</si>
  <si>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</si>
  <si>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</si>
  <si>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</si>
  <si>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</si>
  <si>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</si>
  <si>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</si>
  <si>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</si>
  <si>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</si>
  <si>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</si>
  <si>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</si>
  <si>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</si>
  <si>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</si>
  <si>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</si>
  <si>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</si>
  <si>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</si>
  <si>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</si>
  <si>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</si>
  <si>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</si>
  <si>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</si>
  <si>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</si>
  <si>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</si>
  <si>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</si>
  <si>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</si>
  <si>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</si>
  <si>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</si>
  <si>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</si>
  <si>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</si>
  <si>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</si>
  <si>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</si>
  <si>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</si>
  <si>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</si>
  <si>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</si>
  <si>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</si>
  <si>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</si>
  <si>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</si>
  <si>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</si>
  <si>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</si>
  <si>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</si>
  <si>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</si>
  <si>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</si>
  <si>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</si>
  <si>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</si>
  <si>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</si>
  <si>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</si>
  <si>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</si>
  <si>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</si>
  <si>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</si>
  <si>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</si>
  <si>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</si>
  <si>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</si>
  <si>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</si>
  <si>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</si>
  <si>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</si>
  <si>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</si>
  <si>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</si>
  <si>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</si>
  <si>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</si>
  <si>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</si>
  <si>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</si>
  <si>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</si>
  <si>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</si>
  <si>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</si>
  <si>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</si>
  <si>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</si>
  <si>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</si>
  <si>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</si>
  <si>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</si>
  <si>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</si>
  <si>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</si>
  <si>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</si>
  <si>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</si>
  <si>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</si>
  <si>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</si>
  <si>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</si>
  <si>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</si>
  <si>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</si>
  <si>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</si>
  <si>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</si>
  <si>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</si>
  <si>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</si>
  <si>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</si>
  <si>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</si>
  <si>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</si>
  <si>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</si>
  <si>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</si>
  <si>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</si>
  <si>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</si>
  <si>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</si>
  <si>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</si>
  <si>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</si>
  <si>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</si>
  <si>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</si>
  <si>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</si>
  <si>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</si>
  <si>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</si>
  <si>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</si>
  <si>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</si>
  <si>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</si>
  <si>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</si>
  <si>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</si>
  <si>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</si>
  <si>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</si>
  <si>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</si>
  <si>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</si>
  <si>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</si>
  <si>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</si>
  <si>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</si>
  <si>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</si>
  <si>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</si>
  <si>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</si>
  <si>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</si>
  <si>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</si>
  <si>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</si>
  <si>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</si>
  <si>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</si>
  <si>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</si>
  <si>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</si>
  <si>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</si>
  <si>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</si>
  <si>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</si>
  <si>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</si>
  <si>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</si>
  <si>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</si>
  <si>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</si>
  <si>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</si>
  <si>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</si>
  <si>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</si>
  <si>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</si>
  <si>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</si>
  <si>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</si>
  <si>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</si>
  <si>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</si>
  <si>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</si>
  <si>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</si>
  <si>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</si>
  <si>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</si>
  <si>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</si>
  <si>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</si>
  <si>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</si>
  <si>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</si>
  <si>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</si>
  <si>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</si>
  <si>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</si>
  <si>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</si>
  <si>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</si>
  <si>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</si>
  <si>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</si>
  <si>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</si>
  <si>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</si>
  <si>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</si>
  <si>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</si>
  <si>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</si>
  <si>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</si>
  <si>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</si>
  <si>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</si>
  <si>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</si>
  <si>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</si>
  <si>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</si>
  <si>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</si>
  <si>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</si>
  <si>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</si>
  <si>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</si>
  <si>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</si>
  <si>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</si>
  <si>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</si>
  <si>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</si>
  <si>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</si>
  <si>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</si>
  <si>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</si>
  <si>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</si>
  <si>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</si>
  <si>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</si>
  <si>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</si>
  <si>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</si>
  <si>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</si>
  <si>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</si>
  <si>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</si>
  <si>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</si>
  <si>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</si>
  <si>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</si>
  <si>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</si>
  <si>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</si>
  <si>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</si>
  <si>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</si>
  <si>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</si>
  <si>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</si>
  <si>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</si>
  <si>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</si>
  <si>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</si>
  <si>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</si>
  <si>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</si>
  <si>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</si>
  <si>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</si>
  <si>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</si>
  <si>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</si>
  <si>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</si>
  <si>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</si>
  <si>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</si>
  <si>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</si>
  <si>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</si>
  <si>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</si>
  <si>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</si>
  <si>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</si>
  <si>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</si>
  <si>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</si>
  <si>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</si>
  <si>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</si>
  <si>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</si>
  <si>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</si>
  <si>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</si>
  <si>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</si>
  <si>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</si>
  <si>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</si>
  <si>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</si>
  <si>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</si>
  <si>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</si>
  <si>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</si>
  <si>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</si>
  <si>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</si>
  <si>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</si>
  <si>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</si>
  <si>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</si>
  <si>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</si>
  <si>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</si>
  <si>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</si>
  <si>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</si>
  <si>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</si>
  <si>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</si>
  <si>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</si>
  <si>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</si>
  <si>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</si>
  <si>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</si>
  <si>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</si>
  <si>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</si>
  <si>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</si>
  <si>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</si>
  <si>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</si>
  <si>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</si>
  <si>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</si>
  <si>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</si>
  <si>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</si>
  <si>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</si>
  <si>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</si>
  <si>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</si>
  <si>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</si>
  <si>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</si>
  <si>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</si>
  <si>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</si>
  <si>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</si>
  <si>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</si>
  <si>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</si>
  <si>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</si>
  <si>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</si>
  <si>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</si>
  <si>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</si>
  <si>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</si>
  <si>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</si>
  <si>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</si>
  <si>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</si>
  <si>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</si>
  <si>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</si>
  <si>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</si>
  <si>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</si>
  <si>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</si>
  <si>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</si>
  <si>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</si>
  <si>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</si>
  <si>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</si>
  <si>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</si>
  <si>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</si>
  <si>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</si>
  <si>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</si>
  <si>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</si>
  <si>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</si>
  <si>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</si>
  <si>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</si>
  <si>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</si>
  <si>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</si>
  <si>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</si>
  <si>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</si>
  <si>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</si>
  <si>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</si>
  <si>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</si>
  <si>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</si>
  <si>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</si>
  <si>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</si>
  <si>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</si>
  <si>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</si>
  <si>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</si>
  <si>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</si>
  <si>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</si>
  <si>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</si>
  <si>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</si>
  <si>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</si>
  <si>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</si>
  <si>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</si>
  <si>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</si>
  <si>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</si>
  <si>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</si>
  <si>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</si>
  <si>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</si>
  <si>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</si>
  <si>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</si>
  <si>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</si>
  <si>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</si>
  <si>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</si>
  <si>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</si>
  <si>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</si>
  <si>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</si>
  <si>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</si>
  <si>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</si>
  <si>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</si>
  <si>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</si>
  <si>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</si>
  <si>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</si>
  <si>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</si>
  <si>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</si>
  <si>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</si>
  <si>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</si>
  <si>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</si>
  <si>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</si>
  <si>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</si>
  <si>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</si>
  <si>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</si>
  <si>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</si>
  <si>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</si>
  <si>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</si>
  <si>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</si>
  <si>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</si>
  <si>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</si>
  <si>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</si>
  <si>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</si>
  <si>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</si>
  <si>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</si>
  <si>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</si>
  <si>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</si>
  <si>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</si>
  <si>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</si>
  <si>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</si>
  <si>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</si>
  <si>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</si>
  <si>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</si>
  <si>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</si>
  <si>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</si>
  <si>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</si>
  <si>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</si>
  <si>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</si>
  <si>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</si>
  <si>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</si>
  <si>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</si>
  <si>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</si>
  <si>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</si>
  <si>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</si>
  <si>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</si>
  <si>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</si>
  <si>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</si>
  <si>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</si>
  <si>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</si>
  <si>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</si>
  <si>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</si>
  <si>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</si>
  <si>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</si>
  <si>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</si>
  <si>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</si>
  <si>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</si>
  <si>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</si>
  <si>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</si>
  <si>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</si>
  <si>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</si>
  <si>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</si>
  <si>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</si>
  <si>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</si>
  <si>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</si>
  <si>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</si>
  <si>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</si>
  <si>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</si>
  <si>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</si>
  <si>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</si>
  <si>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</si>
  <si>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</si>
  <si>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</si>
  <si>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</si>
  <si>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</si>
  <si>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</si>
  <si>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</si>
  <si>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</si>
  <si>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</si>
  <si>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</si>
  <si>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</si>
  <si>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</si>
  <si>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</si>
  <si>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</si>
  <si>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</si>
  <si>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</si>
  <si>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</si>
  <si>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</si>
  <si>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</si>
  <si>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</si>
  <si>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</si>
  <si>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</si>
  <si>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</si>
  <si>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</si>
  <si>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</si>
  <si>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</si>
  <si>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</si>
  <si>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</si>
  <si>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</si>
  <si>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</si>
  <si>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</si>
  <si>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</si>
  <si>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</si>
  <si>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</si>
  <si>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</si>
  <si>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</si>
  <si>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</si>
  <si>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</si>
  <si>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</si>
  <si>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</si>
  <si>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</si>
  <si>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</si>
  <si>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</si>
  <si>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</si>
  <si>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</si>
  <si>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</si>
  <si>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</si>
  <si>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</si>
  <si>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</si>
  <si>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</si>
  <si>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</si>
  <si>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</si>
  <si>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</si>
  <si>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</si>
  <si>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</si>
  <si>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</si>
  <si>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</si>
  <si>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</si>
  <si>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</si>
  <si>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</si>
  <si>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</si>
  <si>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</si>
  <si>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</si>
  <si>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</si>
  <si>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</si>
  <si>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</si>
  <si>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</si>
  <si>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</si>
  <si>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</si>
  <si>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</si>
  <si>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</si>
  <si>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</si>
  <si>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</si>
  <si>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</si>
  <si>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</si>
  <si>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</si>
  <si>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</si>
  <si>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</si>
  <si>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</si>
  <si>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</si>
  <si>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</si>
  <si>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</si>
  <si>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</si>
  <si>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</si>
  <si>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</si>
  <si>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</si>
  <si>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</si>
  <si>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</si>
  <si>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</si>
  <si>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</si>
  <si>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</si>
  <si>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</si>
  <si>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</si>
  <si>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</si>
  <si>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</si>
  <si>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</si>
  <si>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</si>
  <si>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</si>
  <si>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</si>
  <si>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</si>
  <si>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</si>
  <si>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</si>
  <si>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</si>
  <si>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</si>
  <si>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</si>
  <si>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</si>
  <si>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</si>
  <si>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</si>
  <si>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</si>
  <si>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</si>
  <si>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</si>
  <si>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</si>
  <si>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</si>
  <si>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</si>
  <si>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</si>
  <si>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</si>
  <si>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</si>
  <si>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</si>
  <si>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</si>
  <si>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</si>
  <si>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</si>
  <si>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</si>
  <si>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</si>
  <si>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</si>
  <si>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</si>
  <si>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</si>
  <si>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</si>
  <si>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</si>
  <si>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</si>
  <si>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</si>
  <si>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</si>
  <si>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</si>
  <si>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</si>
  <si>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</si>
  <si>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</si>
  <si>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</si>
  <si>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</si>
  <si>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</si>
  <si>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</si>
  <si>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</si>
  <si>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</si>
  <si>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</si>
  <si>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</si>
  <si>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</si>
  <si>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</si>
  <si>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</si>
  <si>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</si>
  <si>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</si>
  <si>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</si>
  <si>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</si>
  <si>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</si>
  <si>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</si>
  <si>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</si>
  <si>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</si>
  <si>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</si>
  <si>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</si>
  <si>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</si>
  <si>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</si>
  <si>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</si>
  <si>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</si>
  <si>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</si>
  <si>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</si>
  <si>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</si>
  <si>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</si>
  <si>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</si>
  <si>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</si>
  <si>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</si>
  <si>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</si>
  <si>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</si>
  <si>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</si>
  <si>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</si>
  <si>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</si>
  <si>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</si>
  <si>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</si>
  <si>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</si>
  <si>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</si>
  <si>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</si>
  <si>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</si>
  <si>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</si>
  <si>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</si>
  <si>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</si>
  <si>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</si>
  <si>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</si>
  <si>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</si>
  <si>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</si>
  <si>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</si>
  <si>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</si>
  <si>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</si>
  <si>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</si>
  <si>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</si>
  <si>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</si>
  <si>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</si>
  <si>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</si>
  <si>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</si>
  <si>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</si>
  <si>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</si>
  <si>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</si>
  <si>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</si>
  <si>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</si>
  <si>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</si>
  <si>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</si>
  <si>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</si>
  <si>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</si>
  <si>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</si>
  <si>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</si>
  <si>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</si>
  <si>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</si>
  <si>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</si>
  <si>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</si>
  <si>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</si>
  <si>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</si>
  <si>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</si>
  <si>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</si>
  <si>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</si>
  <si>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</si>
  <si>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</si>
  <si>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</si>
  <si>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</si>
  <si>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</si>
  <si>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</si>
  <si>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</si>
  <si>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</si>
  <si>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</si>
  <si>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</si>
  <si>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</si>
  <si>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</si>
  <si>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</si>
  <si>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</si>
  <si>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</si>
  <si>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</si>
  <si>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</si>
  <si>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</si>
  <si>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</si>
  <si>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</si>
  <si>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</si>
  <si>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</si>
  <si>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</si>
  <si>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</si>
  <si>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</si>
  <si>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</si>
  <si>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</si>
  <si>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</si>
  <si>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</si>
  <si>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</si>
  <si>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</si>
  <si>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</si>
  <si>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</si>
  <si>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</si>
  <si>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</si>
  <si>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</si>
  <si>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</si>
  <si>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</si>
  <si>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</si>
  <si>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</si>
  <si>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</si>
  <si>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</si>
  <si>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</si>
  <si>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</si>
  <si>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</si>
  <si>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</si>
  <si>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</si>
  <si>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</si>
  <si>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</si>
  <si>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</si>
  <si>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</si>
  <si>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</si>
  <si>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</si>
  <si>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</si>
  <si>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</si>
  <si>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</si>
  <si>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</si>
  <si>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</si>
  <si>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</si>
  <si>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</si>
  <si>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</si>
  <si>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</si>
  <si>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</si>
  <si>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</si>
  <si>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</si>
  <si>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</si>
  <si>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</si>
  <si>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</si>
  <si>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</si>
  <si>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</si>
  <si>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</si>
  <si>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</si>
  <si>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</si>
  <si>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</si>
  <si>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</si>
  <si>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</si>
  <si>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</si>
  <si>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</si>
  <si>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</si>
  <si>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</si>
  <si>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</si>
  <si>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</si>
  <si>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</si>
  <si>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</si>
  <si>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</si>
  <si>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</si>
  <si>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</si>
  <si>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</si>
  <si>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</si>
  <si>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</si>
  <si>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</si>
  <si>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</si>
  <si>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</si>
  <si>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</si>
  <si>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</si>
  <si>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</si>
  <si>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</si>
  <si>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</si>
  <si>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</si>
  <si>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</si>
  <si>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</si>
  <si>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</si>
  <si>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</si>
  <si>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</si>
  <si>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</si>
  <si>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</si>
  <si>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</si>
  <si>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</si>
  <si>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</si>
  <si>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</si>
  <si>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</si>
  <si>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</si>
  <si>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</si>
  <si>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</si>
  <si>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</si>
  <si>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</si>
  <si>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</si>
  <si>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</si>
  <si>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</si>
  <si>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</si>
  <si>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</si>
  <si>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</si>
  <si>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</si>
  <si>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</si>
  <si>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</si>
  <si>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</si>
  <si>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</si>
  <si>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</si>
  <si>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</si>
  <si>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</si>
  <si>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</si>
  <si>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</si>
  <si>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</si>
  <si>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</si>
  <si>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</si>
  <si>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</si>
  <si>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</si>
  <si>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</si>
  <si>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</si>
  <si>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</si>
  <si>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</si>
  <si>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</si>
  <si>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</si>
  <si>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</si>
  <si>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</si>
  <si>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</si>
  <si>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</si>
  <si>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</si>
  <si>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</si>
  <si>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</si>
  <si>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</si>
  <si>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</si>
  <si>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</si>
  <si>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</si>
  <si>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</si>
  <si>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</si>
  <si>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</si>
  <si>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</si>
  <si>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</si>
  <si>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</si>
  <si>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</si>
  <si>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</si>
  <si>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</si>
  <si>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</si>
  <si>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</si>
  <si>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</si>
  <si>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</si>
  <si>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</si>
  <si>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</si>
  <si>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</si>
  <si>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</si>
  <si>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</si>
  <si>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</si>
  <si>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</si>
  <si>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</si>
  <si>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</si>
  <si>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</si>
  <si>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</si>
  <si>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</si>
  <si>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</si>
  <si>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</si>
  <si>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</si>
  <si>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</si>
  <si>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</si>
  <si>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</si>
  <si>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</si>
  <si>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</si>
  <si>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</si>
  <si>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</si>
  <si>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</si>
  <si>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</si>
  <si>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</si>
  <si>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</si>
  <si>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</si>
  <si>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</si>
  <si>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</si>
  <si>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</si>
  <si>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</si>
  <si>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</si>
  <si>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</si>
  <si>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</si>
  <si>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</si>
  <si>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</si>
  <si>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</si>
  <si>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</si>
  <si>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</si>
  <si>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</si>
  <si>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</si>
  <si>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</si>
  <si>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</si>
  <si>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</si>
  <si>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</si>
  <si>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</si>
  <si>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</si>
  <si>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</si>
  <si>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</si>
  <si>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</si>
  <si>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</si>
  <si>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</si>
  <si>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</si>
  <si>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</si>
  <si>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</si>
  <si>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</si>
  <si>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</si>
  <si>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</si>
  <si>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</si>
  <si>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</si>
  <si>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</si>
  <si>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</si>
  <si>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</si>
  <si>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</si>
  <si>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</si>
  <si>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</si>
  <si>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</si>
  <si>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</si>
  <si>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</si>
  <si>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</si>
  <si>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</si>
  <si>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</si>
  <si>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</si>
  <si>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</si>
  <si>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</si>
  <si>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</si>
  <si>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</si>
  <si>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</si>
  <si>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</si>
  <si>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</si>
  <si>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</si>
  <si>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</si>
  <si>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</si>
  <si>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</si>
  <si>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</si>
  <si>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</si>
  <si>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</si>
  <si>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</si>
  <si>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</si>
  <si>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</si>
  <si>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</si>
  <si>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</si>
  <si>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</si>
  <si>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</si>
  <si>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</si>
  <si>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</si>
  <si>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</si>
  <si>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</si>
  <si>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</si>
  <si>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</si>
  <si>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</si>
  <si>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</si>
  <si>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</si>
  <si>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</si>
  <si>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</si>
  <si>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</si>
  <si>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</si>
  <si>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</si>
  <si>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</si>
  <si>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</si>
  <si>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</si>
  <si>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</si>
  <si>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</si>
  <si>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</si>
  <si>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</si>
  <si>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</si>
  <si>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</si>
  <si>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</si>
  <si>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</si>
  <si>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</si>
  <si>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</si>
  <si>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</si>
  <si>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</si>
  <si>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</si>
  <si>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</si>
  <si>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</si>
  <si>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</si>
  <si>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</si>
  <si>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</si>
  <si>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</si>
  <si>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</si>
  <si>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</si>
  <si>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</si>
  <si>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</si>
  <si>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</si>
  <si>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</si>
  <si>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</si>
  <si>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</si>
  <si>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</si>
  <si>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</si>
  <si>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</si>
  <si>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</si>
  <si>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</si>
  <si>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</si>
  <si>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</si>
  <si>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</si>
  <si>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</si>
  <si>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</si>
  <si>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</si>
  <si>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</si>
  <si>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</si>
  <si>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</si>
  <si>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</si>
  <si>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</si>
  <si>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</si>
  <si>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</si>
  <si>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</si>
  <si>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</si>
  <si>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</si>
  <si>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</si>
  <si>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</si>
  <si>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</si>
  <si>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</si>
  <si>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</si>
  <si>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</si>
  <si>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</si>
  <si>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</si>
  <si>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</si>
  <si>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</si>
  <si>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</si>
  <si>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</si>
  <si>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</si>
  <si>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</si>
  <si>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</si>
  <si>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</si>
  <si>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</si>
  <si>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</si>
  <si>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</si>
  <si>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</si>
  <si>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</si>
  <si>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</si>
  <si>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</si>
  <si>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</si>
  <si>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</si>
  <si>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</si>
  <si>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</si>
  <si>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</si>
  <si>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</si>
  <si>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</si>
  <si>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</si>
  <si>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</si>
  <si>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</si>
  <si>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</si>
  <si>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</si>
  <si>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</si>
  <si>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</si>
  <si>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</si>
  <si>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</si>
  <si>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</si>
  <si>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</si>
  <si>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</si>
  <si>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</si>
  <si>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</si>
  <si>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</si>
  <si>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</si>
  <si>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</si>
  <si>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</si>
  <si>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</si>
  <si>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</si>
  <si>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</si>
  <si>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</si>
  <si>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</si>
  <si>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</si>
  <si>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</si>
  <si>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</si>
  <si>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</si>
  <si>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</si>
  <si>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</si>
  <si>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</si>
  <si>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</si>
  <si>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</si>
  <si>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</si>
  <si>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</si>
  <si>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</si>
  <si>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</si>
  <si>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</si>
  <si>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</si>
  <si>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</si>
  <si>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</si>
  <si>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</si>
  <si>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</si>
  <si>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</si>
  <si>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</si>
  <si>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</si>
  <si>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</si>
  <si>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</si>
  <si>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</si>
  <si>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</si>
  <si>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</si>
  <si>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</si>
  <si>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</si>
  <si>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</si>
  <si>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</si>
  <si>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</si>
  <si>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</si>
  <si>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</si>
  <si>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</si>
  <si>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</si>
  <si>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</si>
  <si>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</si>
  <si>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</si>
  <si>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</si>
  <si>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</si>
  <si>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</si>
  <si>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</si>
  <si>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</si>
  <si>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</si>
  <si>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</si>
  <si>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</si>
  <si>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</si>
  <si>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</si>
  <si>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</si>
  <si>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</si>
  <si>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</si>
  <si>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</si>
  <si>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</si>
  <si>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</si>
  <si>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</si>
  <si>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</si>
  <si>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</si>
  <si>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</si>
  <si>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</si>
  <si>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</si>
  <si>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</si>
  <si>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</si>
  <si>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</si>
  <si>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</si>
  <si>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</si>
  <si>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</si>
  <si>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</si>
  <si>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</si>
  <si>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</si>
  <si>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</si>
  <si>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</si>
  <si>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</si>
  <si>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</si>
  <si>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</si>
  <si>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</si>
  <si>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</si>
  <si>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</si>
  <si>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</si>
  <si>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</si>
  <si>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</si>
  <si>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</si>
  <si>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</si>
  <si>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</si>
  <si>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</si>
  <si>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</si>
  <si>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</si>
  <si>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</si>
  <si>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</si>
  <si>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</si>
  <si>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</si>
  <si>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</si>
  <si>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</si>
  <si>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</si>
  <si>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</si>
  <si>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</si>
  <si>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</si>
  <si>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</si>
  <si>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</si>
  <si>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</si>
  <si>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</si>
  <si>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</si>
  <si>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</si>
  <si>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</si>
  <si>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</si>
  <si>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</si>
  <si>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</si>
  <si>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</si>
  <si>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</si>
  <si>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</si>
  <si>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</si>
  <si>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</si>
  <si>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</si>
  <si>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</si>
  <si>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</si>
  <si>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</si>
  <si>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</si>
  <si>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</si>
  <si>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</si>
  <si>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</si>
  <si>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</si>
  <si>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</si>
  <si>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</si>
  <si>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</si>
  <si>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</si>
  <si>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</si>
  <si>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</si>
  <si>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</si>
  <si>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</si>
  <si>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</si>
  <si>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</si>
  <si>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</si>
  <si>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</si>
  <si>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</si>
  <si>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</si>
  <si>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</si>
  <si>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</si>
  <si>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</si>
  <si>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</si>
  <si>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</si>
  <si>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</si>
  <si>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</si>
  <si>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</si>
  <si>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</si>
  <si>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</si>
  <si>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</si>
  <si>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</si>
  <si>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</si>
  <si>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</si>
  <si>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</si>
  <si>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</si>
  <si>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</si>
  <si>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</si>
  <si>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</si>
  <si>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</si>
  <si>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</si>
  <si>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</si>
  <si>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</si>
  <si>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</si>
  <si>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</si>
  <si>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</si>
  <si>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</si>
  <si>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</si>
  <si>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</si>
  <si>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</si>
  <si>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</si>
  <si>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</si>
  <si>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</si>
  <si>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</si>
  <si>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</si>
  <si>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</si>
  <si>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</si>
  <si>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</si>
  <si>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</si>
  <si>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</si>
  <si>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</si>
  <si>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</si>
  <si>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</si>
  <si>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</si>
  <si>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</si>
  <si>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</si>
  <si>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</si>
  <si>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</si>
  <si>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</si>
  <si>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</si>
  <si>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</si>
  <si>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</si>
  <si>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</si>
  <si>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</si>
  <si>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</si>
  <si>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</si>
  <si>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</si>
  <si>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</si>
  <si>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</si>
  <si>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</si>
  <si>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</si>
  <si>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</si>
  <si>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</si>
  <si>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</si>
  <si>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</si>
  <si>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</si>
  <si>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</si>
  <si>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</si>
  <si>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</si>
  <si>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</si>
  <si>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</si>
  <si>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</si>
  <si>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</si>
  <si>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</si>
  <si>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</si>
  <si>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</si>
  <si>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</si>
  <si>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</si>
  <si>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</si>
  <si>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</si>
  <si>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</si>
  <si>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</si>
  <si>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</si>
  <si>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</si>
  <si>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</si>
  <si>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</si>
  <si>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</si>
  <si>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</si>
  <si>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</si>
  <si>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</si>
  <si>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</si>
  <si>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</si>
  <si>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</si>
  <si>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</si>
  <si>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</si>
  <si>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</si>
  <si>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</si>
  <si>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</si>
  <si>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</si>
  <si>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</si>
  <si>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</si>
  <si>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</si>
  <si>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</si>
  <si>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</si>
  <si>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</si>
  <si>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</si>
  <si>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</si>
  <si>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</si>
  <si>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</si>
  <si>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</si>
  <si>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</si>
  <si>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</si>
  <si>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</si>
  <si>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</si>
  <si>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</si>
  <si>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</si>
  <si>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</si>
  <si>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</si>
  <si>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</si>
  <si>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</si>
  <si>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</si>
  <si>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</si>
  <si>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</si>
  <si>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</si>
  <si>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</si>
  <si>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</si>
  <si>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</si>
  <si>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</si>
  <si>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</si>
  <si>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</si>
  <si>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</si>
  <si>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</si>
  <si>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</si>
  <si>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</si>
  <si>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</si>
  <si>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</si>
  <si>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</si>
  <si>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</si>
  <si>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</si>
  <si>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</si>
  <si>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</si>
  <si>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</si>
  <si>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</si>
  <si>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</si>
  <si>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</si>
  <si>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</si>
  <si>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</si>
  <si>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</si>
  <si>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</si>
  <si>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</si>
  <si>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</si>
  <si>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</si>
  <si>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</si>
  <si>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</si>
  <si>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</si>
  <si>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</si>
  <si>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</si>
  <si>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</si>
  <si>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</si>
  <si>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</si>
  <si>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</si>
  <si>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</si>
  <si>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</si>
  <si>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</si>
  <si>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</si>
  <si>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</si>
  <si>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</si>
  <si>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</si>
  <si>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</si>
  <si>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</si>
  <si>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</si>
  <si>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</si>
  <si>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</si>
  <si>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</si>
  <si>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</si>
  <si>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</si>
  <si>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</si>
  <si>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</si>
  <si>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</si>
  <si>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</si>
  <si>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</si>
  <si>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</si>
  <si>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</si>
  <si>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</si>
  <si>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</si>
  <si>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</si>
  <si>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</si>
  <si>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</si>
  <si>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</si>
  <si>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</si>
  <si>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</si>
  <si>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</si>
  <si>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</si>
  <si>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</si>
  <si>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</si>
  <si>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</si>
  <si>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</si>
  <si>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</si>
  <si>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</si>
  <si>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</si>
  <si>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</si>
  <si>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</si>
  <si>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</si>
  <si>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</si>
  <si>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</si>
  <si>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</si>
  <si>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</si>
  <si>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</si>
  <si>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</si>
  <si>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</si>
  <si>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</si>
  <si>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</si>
  <si>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</si>
  <si>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</si>
  <si>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</si>
  <si>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</si>
  <si>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</si>
  <si>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</si>
  <si>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</si>
  <si>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</si>
  <si>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</si>
  <si>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</si>
  <si>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</si>
  <si>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</si>
  <si>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</si>
  <si>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</si>
  <si>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</si>
  <si>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</si>
  <si>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</si>
  <si>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</si>
  <si>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</si>
  <si>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</si>
  <si>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</si>
  <si>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</si>
  <si>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</si>
  <si>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</si>
  <si>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</si>
  <si>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</si>
  <si>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</si>
  <si>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</si>
  <si>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</si>
  <si>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</si>
  <si>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</si>
  <si>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</si>
  <si>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</si>
  <si>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</si>
  <si>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</si>
  <si>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</si>
  <si>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</si>
  <si>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</si>
  <si>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</si>
  <si>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</si>
  <si>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</si>
  <si>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</si>
  <si>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</si>
  <si>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</si>
  <si>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</si>
  <si>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</si>
  <si>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</si>
  <si>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</si>
  <si>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</si>
  <si>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</si>
  <si>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</si>
  <si>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</si>
  <si>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</si>
  <si>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</si>
  <si>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</si>
  <si>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</si>
  <si>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</si>
  <si>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</si>
  <si>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</si>
  <si>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</si>
  <si>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</si>
  <si>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</si>
  <si>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</si>
  <si>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</si>
  <si>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</si>
  <si>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</si>
  <si>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</si>
  <si>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</si>
  <si>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</si>
  <si>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</si>
  <si>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</si>
  <si>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</si>
  <si>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</si>
  <si>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</si>
  <si>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</si>
  <si>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</si>
  <si>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</si>
  <si>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</si>
  <si>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</si>
  <si>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</si>
  <si>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</si>
  <si>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</si>
  <si>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</si>
  <si>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</si>
  <si>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</si>
  <si>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</si>
  <si>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</si>
  <si>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</si>
  <si>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</si>
  <si>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</si>
  <si>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</si>
  <si>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</si>
  <si>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</si>
  <si>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</si>
  <si>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</si>
  <si>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</si>
  <si>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</si>
  <si>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</si>
  <si>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</si>
  <si>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</si>
  <si>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</si>
  <si>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</si>
  <si>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</si>
  <si>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</si>
  <si>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</si>
  <si>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</si>
  <si>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</si>
  <si>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</si>
  <si>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</si>
  <si>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</si>
  <si>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</si>
  <si>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</si>
  <si>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</si>
  <si>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</si>
  <si>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</si>
  <si>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</si>
  <si>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</si>
  <si>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</si>
  <si>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</si>
  <si>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</si>
  <si>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</si>
  <si>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</si>
  <si>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</si>
  <si>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</si>
  <si>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</si>
  <si>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</si>
  <si>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</si>
  <si>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</si>
  <si>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</si>
  <si>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</si>
  <si>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</si>
  <si>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</si>
  <si>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</si>
  <si>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</si>
  <si>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</si>
  <si>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</si>
  <si>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</si>
  <si>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</si>
  <si>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</si>
  <si>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</si>
  <si>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</si>
  <si>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</si>
  <si>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</si>
  <si>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</si>
  <si>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</si>
  <si>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</si>
  <si>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</si>
  <si>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</si>
  <si>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</si>
  <si>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</si>
  <si>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</si>
  <si>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</si>
  <si>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</si>
  <si>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</si>
  <si>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</si>
  <si>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</si>
  <si>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</si>
  <si>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</si>
  <si>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</si>
  <si>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</si>
  <si>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</si>
  <si>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</si>
  <si>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</si>
  <si>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</si>
  <si>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</si>
  <si>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</si>
  <si>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</si>
  <si>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</si>
  <si>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</si>
  <si>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</si>
  <si>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</si>
  <si>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</si>
  <si>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</si>
  <si>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</si>
  <si>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</si>
  <si>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</si>
  <si>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</si>
  <si>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</si>
  <si>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</si>
  <si>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</si>
  <si>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</si>
  <si>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</si>
  <si>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</si>
  <si>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</si>
  <si>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</si>
  <si>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</si>
  <si>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</si>
  <si>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</si>
  <si>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</si>
  <si>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</si>
  <si>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</si>
  <si>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</si>
  <si>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</si>
  <si>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</si>
  <si>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</si>
  <si>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</si>
  <si>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</si>
  <si>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</si>
  <si>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</si>
  <si>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</si>
  <si>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</si>
  <si>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</si>
  <si>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</si>
  <si>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</si>
  <si>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</si>
  <si>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</si>
  <si>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</si>
  <si>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</si>
  <si>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</si>
  <si>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</si>
  <si>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</si>
  <si>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</si>
  <si>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</si>
  <si>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</si>
  <si>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</si>
  <si>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</si>
  <si>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</si>
  <si>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</si>
  <si>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</si>
  <si>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</si>
  <si>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</si>
  <si>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</si>
  <si>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</si>
  <si>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</si>
  <si>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</si>
  <si>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</si>
  <si>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</si>
  <si>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</si>
  <si>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</si>
  <si>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</si>
  <si>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</si>
  <si>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</si>
  <si>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</si>
  <si>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</si>
  <si>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</si>
  <si>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</si>
  <si>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</si>
  <si>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</si>
  <si>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</si>
  <si>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</si>
  <si>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</si>
  <si>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</si>
  <si>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</si>
  <si>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</si>
  <si>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</si>
  <si>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</si>
  <si>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</si>
  <si>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</si>
  <si>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</si>
  <si>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</si>
  <si>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</si>
  <si>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</si>
  <si>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</si>
  <si>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</si>
  <si>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</si>
  <si>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</si>
  <si>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</si>
  <si>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</si>
  <si>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</si>
  <si>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</si>
  <si>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</si>
  <si>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</si>
  <si>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</si>
  <si>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</si>
  <si>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</si>
  <si>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</si>
  <si>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</si>
  <si>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</si>
  <si>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</si>
  <si>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</si>
  <si>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</si>
  <si>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</si>
  <si>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</si>
  <si>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</si>
  <si>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</si>
  <si>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</si>
  <si>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</si>
  <si>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</si>
  <si>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</si>
  <si>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</si>
  <si>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</si>
  <si>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</si>
  <si>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</si>
  <si>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</si>
  <si>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</si>
  <si>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</si>
  <si>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</si>
  <si>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</si>
  <si>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</si>
  <si>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</si>
  <si>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</si>
  <si>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</si>
  <si>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</si>
  <si>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</si>
  <si>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</si>
  <si>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</si>
  <si>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</si>
  <si>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</si>
  <si>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</si>
  <si>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</si>
  <si>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</si>
  <si>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</si>
  <si>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</si>
  <si>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</si>
  <si>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</si>
  <si>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</si>
  <si>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</si>
  <si>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</si>
  <si>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</si>
  <si>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</si>
  <si>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</si>
  <si>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</si>
  <si>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</si>
  <si>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</si>
  <si>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</si>
  <si>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</si>
  <si>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</si>
  <si>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</si>
  <si>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</si>
  <si>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</si>
  <si>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</si>
  <si>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</si>
  <si>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</si>
  <si>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</si>
  <si>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</si>
  <si>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</si>
  <si>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</si>
  <si>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</si>
  <si>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</si>
  <si>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</si>
  <si>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</si>
  <si>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</si>
  <si>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</si>
  <si>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</si>
  <si>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</si>
  <si>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</si>
  <si>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</si>
  <si>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</si>
  <si>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</si>
  <si>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</si>
  <si>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</si>
  <si>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</si>
  <si>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</si>
  <si>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</si>
  <si>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</si>
  <si>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</si>
  <si>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</si>
  <si>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</si>
  <si>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</si>
  <si>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</si>
  <si>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</si>
  <si>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</si>
  <si>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</si>
  <si>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</si>
  <si>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</si>
  <si>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</si>
  <si>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</si>
  <si>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</si>
  <si>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</si>
  <si>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</si>
  <si>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</si>
  <si>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</si>
  <si>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</si>
  <si>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</si>
  <si>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</si>
  <si>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</si>
  <si>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</si>
  <si>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</si>
  <si>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</si>
  <si>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</si>
  <si>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</si>
  <si>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</si>
  <si>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</si>
  <si>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</si>
  <si>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</si>
  <si>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</si>
  <si>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</si>
  <si>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</si>
  <si>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</si>
  <si>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</si>
  <si>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</si>
  <si>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</si>
  <si>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</si>
  <si>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</si>
  <si>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</si>
  <si>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</si>
  <si>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</si>
  <si>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</si>
  <si>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</si>
  <si>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</si>
  <si>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</si>
  <si>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</si>
  <si>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</si>
  <si>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</si>
  <si>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</si>
  <si>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</si>
  <si>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</si>
  <si>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</si>
  <si>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</si>
  <si>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</si>
  <si>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</si>
  <si>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</si>
  <si>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</si>
  <si>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</si>
  <si>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</si>
  <si>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</si>
  <si>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</si>
  <si>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</si>
  <si>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</si>
  <si>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</si>
  <si>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</si>
  <si>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</si>
  <si>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</si>
  <si>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</si>
  <si>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</si>
  <si>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</si>
  <si>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</si>
  <si>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</si>
  <si>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</si>
  <si>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</si>
  <si>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</si>
  <si>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</si>
  <si>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</si>
  <si>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</si>
  <si>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</si>
  <si>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</si>
  <si>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</si>
  <si>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</si>
  <si>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</si>
  <si>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</si>
  <si>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</si>
  <si>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</si>
  <si>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</si>
  <si>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</si>
  <si>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</si>
  <si>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</si>
  <si>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</si>
  <si>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</si>
  <si>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</si>
  <si>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</si>
  <si>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</si>
  <si>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</si>
  <si>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</si>
  <si>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</si>
  <si>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</si>
  <si>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</si>
  <si>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</si>
  <si>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</si>
  <si>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</si>
  <si>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</si>
  <si>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</si>
  <si>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</si>
  <si>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</si>
  <si>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</si>
  <si>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</si>
  <si>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</si>
  <si>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</si>
  <si>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</si>
  <si>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</si>
  <si>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</si>
  <si>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</si>
  <si>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</si>
  <si>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</si>
  <si>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</si>
  <si>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</si>
  <si>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</si>
  <si>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</si>
  <si>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</si>
  <si>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</si>
  <si>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</si>
  <si>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</si>
  <si>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</si>
  <si>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</si>
  <si>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</si>
  <si>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</si>
  <si>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</si>
  <si>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</si>
  <si>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</si>
  <si>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</si>
  <si>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</si>
  <si>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</si>
  <si>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</si>
  <si>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</si>
  <si>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</si>
  <si>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</si>
  <si>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</si>
  <si>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</si>
  <si>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</si>
  <si>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</si>
  <si>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</si>
  <si>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</si>
  <si>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</si>
  <si>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</si>
  <si>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</si>
  <si>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</si>
  <si>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</si>
  <si>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</si>
  <si>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</si>
  <si>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</si>
  <si>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</si>
  <si>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</si>
  <si>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</si>
  <si>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</si>
  <si>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</si>
  <si>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</si>
  <si>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</si>
  <si>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</si>
  <si>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</si>
  <si>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</si>
  <si>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</si>
  <si>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</si>
  <si>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</si>
  <si>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</si>
  <si>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</si>
  <si>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</si>
  <si>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</si>
  <si>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</si>
  <si>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</si>
  <si>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</si>
  <si>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</si>
  <si>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</si>
  <si>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</si>
  <si>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</si>
  <si>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</si>
  <si>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</si>
  <si>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</si>
  <si>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</si>
  <si>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</si>
  <si>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</si>
  <si>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</si>
  <si>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</si>
  <si>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</si>
  <si>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</si>
  <si>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</si>
  <si>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</si>
  <si>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</si>
  <si>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</si>
  <si>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</si>
  <si>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</si>
  <si>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</si>
  <si>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</si>
  <si>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</si>
  <si>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</si>
  <si>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</si>
  <si>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</si>
  <si>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</si>
  <si>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</si>
  <si>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</si>
  <si>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</si>
  <si>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</si>
  <si>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</si>
  <si>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</si>
  <si>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</si>
  <si>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</si>
  <si>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</si>
  <si>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</si>
  <si>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</si>
  <si>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</si>
  <si>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</si>
  <si>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</si>
  <si>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</si>
  <si>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</si>
  <si>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</si>
  <si>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</si>
  <si>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</si>
  <si>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</si>
  <si>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</si>
  <si>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</si>
  <si>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</si>
  <si>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</si>
  <si>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</si>
  <si>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</si>
  <si>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</si>
  <si>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</si>
  <si>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</si>
  <si>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</si>
  <si>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</si>
  <si>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</si>
  <si>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</si>
  <si>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</si>
  <si>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</si>
  <si>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</si>
  <si>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</si>
  <si>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</si>
  <si>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</si>
  <si>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</si>
  <si>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</si>
  <si>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</si>
  <si>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</si>
  <si>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</si>
  <si>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</si>
  <si>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</si>
  <si>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</si>
  <si>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</si>
  <si>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</si>
  <si>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</si>
  <si>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</si>
  <si>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</si>
  <si>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</si>
  <si>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</si>
  <si>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</si>
  <si>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</si>
  <si>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</si>
  <si>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</si>
  <si>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</si>
  <si>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</si>
  <si>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</si>
  <si>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</si>
  <si>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</si>
  <si>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</si>
  <si>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</si>
  <si>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</si>
  <si>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</si>
  <si>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</si>
  <si>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</si>
  <si>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</si>
  <si>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</si>
  <si>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</si>
  <si>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</si>
  <si>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</si>
  <si>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</si>
  <si>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</si>
  <si>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</si>
  <si>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</si>
  <si>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</si>
  <si>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</si>
  <si>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</si>
  <si>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</si>
  <si>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</si>
  <si>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</si>
  <si>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</si>
  <si>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</si>
  <si>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</si>
  <si>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</si>
  <si>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</si>
  <si>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</si>
  <si>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</si>
  <si>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</si>
  <si>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</si>
  <si>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</si>
  <si>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</si>
  <si>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</si>
  <si>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</si>
  <si>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</si>
  <si>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</si>
  <si>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</si>
  <si>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</si>
  <si>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</si>
  <si>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</si>
  <si>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</si>
  <si>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</si>
  <si>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</si>
  <si>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</si>
  <si>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</si>
  <si>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</si>
  <si>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</si>
  <si>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</si>
  <si>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</si>
  <si>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</si>
  <si>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</si>
  <si>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</si>
  <si>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</si>
  <si>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</si>
  <si>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</si>
  <si>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</si>
  <si>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</si>
  <si>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</si>
  <si>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</si>
  <si>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</si>
  <si>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</si>
  <si>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</si>
  <si>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</si>
  <si>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</si>
  <si>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</si>
  <si>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</si>
  <si>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</si>
  <si>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</si>
  <si>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</si>
  <si>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</si>
  <si>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</si>
  <si>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</si>
  <si>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</si>
  <si>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</si>
  <si>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</si>
  <si>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</si>
  <si>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</si>
  <si>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</si>
  <si>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</si>
  <si>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</si>
  <si>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</si>
  <si>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</si>
  <si>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</si>
  <si>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</si>
  <si>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</si>
  <si>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</si>
  <si>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</si>
  <si>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</si>
  <si>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</si>
  <si>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</si>
  <si>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</si>
  <si>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</si>
  <si>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</si>
  <si>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</si>
  <si>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</si>
  <si>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</si>
  <si>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</si>
  <si>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</si>
  <si>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</si>
  <si>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</si>
  <si>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</si>
  <si>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</si>
  <si>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</si>
  <si>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</si>
  <si>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</si>
  <si>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</si>
  <si>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</si>
  <si>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</si>
  <si>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</si>
  <si>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</si>
  <si>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</si>
  <si>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</si>
  <si>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</si>
  <si>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</si>
  <si>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</si>
  <si>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</si>
  <si>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</si>
  <si>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</si>
  <si>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</si>
  <si>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</si>
  <si>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</si>
  <si>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</si>
  <si>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</si>
  <si>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</si>
  <si>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</si>
  <si>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</si>
  <si>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</si>
  <si>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</si>
  <si>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</si>
  <si>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</si>
  <si>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</si>
  <si>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</si>
  <si>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</si>
  <si>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</si>
  <si>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</si>
  <si>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</si>
  <si>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</si>
  <si>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</si>
  <si>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</si>
  <si>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</si>
  <si>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</si>
  <si>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</si>
  <si>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</si>
  <si>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</si>
  <si>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</si>
  <si>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</si>
  <si>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</si>
  <si>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</si>
  <si>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</si>
  <si>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</si>
  <si>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</si>
  <si>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</si>
  <si>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</si>
  <si>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</si>
  <si>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</si>
  <si>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</si>
  <si>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</si>
  <si>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</si>
  <si>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</si>
  <si>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</si>
  <si>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</si>
  <si>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</si>
  <si>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</si>
  <si>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</si>
  <si>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</si>
  <si>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</si>
  <si>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</si>
  <si>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</si>
  <si>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</si>
  <si>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</si>
  <si>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</si>
  <si>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</si>
  <si>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</si>
  <si>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</si>
  <si>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</si>
  <si>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</si>
  <si>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</si>
  <si>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</si>
  <si>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</si>
  <si>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</si>
  <si>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</si>
  <si>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</si>
  <si>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</si>
  <si>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</si>
  <si>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</si>
  <si>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</si>
  <si>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</si>
  <si>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</si>
  <si>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</si>
  <si>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</si>
  <si>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</si>
  <si>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</si>
  <si>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</si>
  <si>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</si>
  <si>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</si>
  <si>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</si>
  <si>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</si>
  <si>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</si>
  <si>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</si>
  <si>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</si>
  <si>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</si>
  <si>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</si>
  <si>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</si>
  <si>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</si>
  <si>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</si>
  <si>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</si>
  <si>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</si>
  <si>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</si>
  <si>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</si>
  <si>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</si>
  <si>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</si>
  <si>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</si>
  <si>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</si>
  <si>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</si>
  <si>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</si>
  <si>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</si>
  <si>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</si>
  <si>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</si>
  <si>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</si>
  <si>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</si>
  <si>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</si>
  <si>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</si>
  <si>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</si>
  <si>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</si>
  <si>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</si>
  <si>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</si>
  <si>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</si>
  <si>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</si>
  <si>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</si>
  <si>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</si>
  <si>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</si>
  <si>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</si>
  <si>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</si>
  <si>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</si>
  <si>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</si>
  <si>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</si>
  <si>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</si>
  <si>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</si>
  <si>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</si>
  <si>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</si>
  <si>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</si>
  <si>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</si>
  <si>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</si>
  <si>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</si>
  <si>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</si>
  <si>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</si>
  <si>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</si>
  <si>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</si>
  <si>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</si>
  <si>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</si>
  <si>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</si>
  <si>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</si>
  <si>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</si>
  <si>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</si>
  <si>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</si>
  <si>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</si>
  <si>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</si>
  <si>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</si>
  <si>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</si>
  <si>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</si>
  <si>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</si>
  <si>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</si>
  <si>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</si>
  <si>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</si>
  <si>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</si>
  <si>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</si>
  <si>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</si>
  <si>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</si>
  <si>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</si>
  <si>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</si>
  <si>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</si>
  <si>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</si>
  <si>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</si>
  <si>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</si>
  <si>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</si>
  <si>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</si>
  <si>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</si>
  <si>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</si>
  <si>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</si>
  <si>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</si>
  <si>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</si>
  <si>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</si>
  <si>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</si>
  <si>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</si>
  <si>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</si>
  <si>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</si>
  <si>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</si>
  <si>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</si>
  <si>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</si>
  <si>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</si>
  <si>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</si>
  <si>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</si>
  <si>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</si>
  <si>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</si>
  <si>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</si>
  <si>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</si>
  <si>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</si>
  <si>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</si>
  <si>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</si>
  <si>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</si>
  <si>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</si>
  <si>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</si>
  <si>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</si>
  <si>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</si>
  <si>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</si>
  <si>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</si>
  <si>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</si>
  <si>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</si>
  <si>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</si>
  <si>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</si>
  <si>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</si>
  <si>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</si>
  <si>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</si>
  <si>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</si>
  <si>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</si>
  <si>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</si>
  <si>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</si>
  <si>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</si>
  <si>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</si>
  <si>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</si>
  <si>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</si>
  <si>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</si>
  <si>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</si>
  <si>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</si>
  <si>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</si>
  <si>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</si>
  <si>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</si>
  <si>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</si>
  <si>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</si>
  <si>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</si>
  <si>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</si>
  <si>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</si>
  <si>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</si>
  <si>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</si>
  <si>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</si>
  <si>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</si>
  <si>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</si>
  <si>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</si>
  <si>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</si>
  <si>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</si>
  <si>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</si>
  <si>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</si>
  <si>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</si>
  <si>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</si>
  <si>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</si>
  <si>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</si>
  <si>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</si>
  <si>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</si>
  <si>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</si>
  <si>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</si>
  <si>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</si>
  <si>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</si>
  <si>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</si>
  <si>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</si>
  <si>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</si>
  <si>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</si>
  <si>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</si>
  <si>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</si>
  <si>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</si>
  <si>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</si>
  <si>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</si>
  <si>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</si>
  <si>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</si>
  <si>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</si>
  <si>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</si>
  <si>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</si>
  <si>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</si>
  <si>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</si>
  <si>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</si>
  <si>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</si>
  <si>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</si>
  <si>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</si>
  <si>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</si>
  <si>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</si>
  <si>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</si>
  <si>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</si>
  <si>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</si>
  <si>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</si>
  <si>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</si>
  <si>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</si>
  <si>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</si>
  <si>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</si>
  <si>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</si>
  <si>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</si>
  <si>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</si>
  <si>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</si>
  <si>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</si>
  <si>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</si>
  <si>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</si>
  <si>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</si>
  <si>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</si>
  <si>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</si>
  <si>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</si>
  <si>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</si>
  <si>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</si>
  <si>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</si>
  <si>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</si>
  <si>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</si>
  <si>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</si>
  <si>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</si>
  <si>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</si>
  <si>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</si>
  <si>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</si>
  <si>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</si>
  <si>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</si>
  <si>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</si>
  <si>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</si>
  <si>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</si>
  <si>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</si>
  <si>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</si>
  <si>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</si>
  <si>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</si>
  <si>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</si>
  <si>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</si>
  <si>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</si>
  <si>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</si>
  <si>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</si>
  <si>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</si>
  <si>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</si>
  <si>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</si>
  <si>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</si>
  <si>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</si>
  <si>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</si>
  <si>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</si>
  <si>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</si>
  <si>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</si>
  <si>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</si>
  <si>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</si>
  <si>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</si>
  <si>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</si>
  <si>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</si>
  <si>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</si>
  <si>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</si>
  <si>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</si>
  <si>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</si>
  <si>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</si>
  <si>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</si>
  <si>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</si>
  <si>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</si>
  <si>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</si>
  <si>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</si>
  <si>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</si>
  <si>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</si>
  <si>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</si>
  <si>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</si>
  <si>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</si>
  <si>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</si>
  <si>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</si>
  <si>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</si>
  <si>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</si>
  <si>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</si>
  <si>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</si>
  <si>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</si>
  <si>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</si>
  <si>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</si>
  <si>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</si>
  <si>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</si>
  <si>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</si>
  <si>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</si>
  <si>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</si>
  <si>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</si>
  <si>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</si>
  <si>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</si>
  <si>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</si>
  <si>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</si>
  <si>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</si>
  <si>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</si>
  <si>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</si>
  <si>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</si>
  <si>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</si>
  <si>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</si>
  <si>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</si>
  <si>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</si>
  <si>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</si>
  <si>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</si>
  <si>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</si>
  <si>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</si>
  <si>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</si>
  <si>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</si>
  <si>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</si>
  <si>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</si>
  <si>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</si>
  <si>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</si>
  <si>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</si>
  <si>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</si>
  <si>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</si>
  <si>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</si>
  <si>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</si>
  <si>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</si>
  <si>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</si>
  <si>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</si>
  <si>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</si>
  <si>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</si>
  <si>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</si>
  <si>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</si>
  <si>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</si>
  <si>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</si>
  <si>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</si>
  <si>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</si>
  <si>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</si>
  <si>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</si>
  <si>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</si>
  <si>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</si>
  <si>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</si>
  <si>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</si>
  <si>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</si>
  <si>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</si>
  <si>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</si>
  <si>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</si>
  <si>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</si>
  <si>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</si>
  <si>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</si>
  <si>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</si>
  <si>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</si>
  <si>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</si>
  <si>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</si>
  <si>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</si>
  <si>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</si>
  <si>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</si>
  <si>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</si>
  <si>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</si>
  <si>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</si>
  <si>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</si>
  <si>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</si>
  <si>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</si>
  <si>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</si>
  <si>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</si>
  <si>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</si>
  <si>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</si>
  <si>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</si>
  <si>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</si>
  <si>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</si>
  <si>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</si>
  <si>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</si>
  <si>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</si>
  <si>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</si>
  <si>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</si>
  <si>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</si>
  <si>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</si>
  <si>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</si>
  <si>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</si>
  <si>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</si>
  <si>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</si>
  <si>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</si>
  <si>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</si>
  <si>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</si>
  <si>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</si>
  <si>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</si>
  <si>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</si>
  <si>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</si>
  <si>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</si>
  <si>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</si>
  <si>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</si>
  <si>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</si>
  <si>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</si>
  <si>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</si>
  <si>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</si>
  <si>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</si>
  <si>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</si>
  <si>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</si>
  <si>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</si>
  <si>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</si>
  <si>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</si>
  <si>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</si>
  <si>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</si>
  <si>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</si>
  <si>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</si>
  <si>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</si>
  <si>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</si>
  <si>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</si>
  <si>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</si>
  <si>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</si>
  <si>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</si>
  <si>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</si>
  <si>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</si>
  <si>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</si>
  <si>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</si>
  <si>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</si>
  <si>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</si>
  <si>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</si>
  <si>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</si>
  <si>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</si>
  <si>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</si>
  <si>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</si>
  <si>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</si>
  <si>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</si>
  <si>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</si>
  <si>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</si>
  <si>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</si>
  <si>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</si>
  <si>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</si>
  <si>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</si>
  <si>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</si>
  <si>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</si>
  <si>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</si>
  <si>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</si>
  <si>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</si>
  <si>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</si>
  <si>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</si>
  <si>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</si>
  <si>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</si>
  <si>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</si>
  <si>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</si>
  <si>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</si>
  <si>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</si>
  <si>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</si>
  <si>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</si>
  <si>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</si>
  <si>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</si>
  <si>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</si>
  <si>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</si>
  <si>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</si>
  <si>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</si>
  <si>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</si>
  <si>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</si>
  <si>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</si>
  <si>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</si>
  <si>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</si>
  <si>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</si>
  <si>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</si>
  <si>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</si>
  <si>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</si>
  <si>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</si>
  <si>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</si>
  <si>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</si>
  <si>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</si>
  <si>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</si>
  <si>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</si>
  <si>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</si>
  <si>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</si>
  <si>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</si>
  <si>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</si>
  <si>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</si>
  <si>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</si>
  <si>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</si>
  <si>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</si>
  <si>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</si>
  <si>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</si>
  <si>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</si>
  <si>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</si>
  <si>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</si>
  <si>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</si>
  <si>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</si>
  <si>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</si>
  <si>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</si>
  <si>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</si>
  <si>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</si>
  <si>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</si>
  <si>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</si>
  <si>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</si>
  <si>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</si>
  <si>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</si>
  <si>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</si>
  <si>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</si>
  <si>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</si>
  <si>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</si>
  <si>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</si>
  <si>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</si>
  <si>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</si>
  <si>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</si>
  <si>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</si>
  <si>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</si>
  <si>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</si>
  <si>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</si>
  <si>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</si>
  <si>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</si>
  <si>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</si>
  <si>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</si>
  <si>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</si>
  <si>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</si>
  <si>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</si>
  <si>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</si>
  <si>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</si>
  <si>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</si>
  <si>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</si>
  <si>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</si>
  <si>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</si>
  <si>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</si>
  <si>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</si>
  <si>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</si>
  <si>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</si>
  <si>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</si>
  <si>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</si>
  <si>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</si>
  <si>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</si>
  <si>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</si>
  <si>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</si>
  <si>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</si>
  <si>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</si>
  <si>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</si>
  <si>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</si>
  <si>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</si>
  <si>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</si>
  <si>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</si>
  <si>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</si>
  <si>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</si>
  <si>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</si>
  <si>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</si>
  <si>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</si>
  <si>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</si>
  <si>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</si>
  <si>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</si>
  <si>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</si>
  <si>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</si>
  <si>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</si>
  <si>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</si>
  <si>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</si>
  <si>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</si>
  <si>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</si>
  <si>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</si>
  <si>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</si>
  <si>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</si>
  <si>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</si>
  <si>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</si>
  <si>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</si>
  <si>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</si>
  <si>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</si>
  <si>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</si>
  <si>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</si>
  <si>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</si>
  <si>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</si>
  <si>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</si>
  <si>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</si>
  <si>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</si>
  <si>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</si>
  <si>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</si>
  <si>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</si>
  <si>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</si>
  <si>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</si>
  <si>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</si>
  <si>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</si>
  <si>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</si>
  <si>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</si>
  <si>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</si>
  <si>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</si>
  <si>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</si>
  <si>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</si>
  <si>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</si>
  <si>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</si>
  <si>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</si>
  <si>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</si>
  <si>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</si>
  <si>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</si>
  <si>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</si>
  <si>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</si>
  <si>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</si>
  <si>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</si>
  <si>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</si>
  <si>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</si>
  <si>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</si>
  <si>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</si>
  <si>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</si>
  <si>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</si>
  <si>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</si>
  <si>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</si>
  <si>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</si>
  <si>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</si>
  <si>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</si>
  <si>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</si>
  <si>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</si>
  <si>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</si>
  <si>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</si>
  <si>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</si>
  <si>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</si>
  <si>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</si>
  <si>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</si>
  <si>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</si>
  <si>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</si>
  <si>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</si>
  <si>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</si>
  <si>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</si>
  <si>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</si>
  <si>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</si>
  <si>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</si>
  <si>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</si>
  <si>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</si>
  <si>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</si>
  <si>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</si>
  <si>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</si>
  <si>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</si>
  <si>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</si>
  <si>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</si>
  <si>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</si>
  <si>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</si>
  <si>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</si>
  <si>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</si>
  <si>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</si>
  <si>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</si>
  <si>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</si>
  <si>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</si>
  <si>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</si>
  <si>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</si>
  <si>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</si>
  <si>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</si>
  <si>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</si>
  <si>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</si>
  <si>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</si>
  <si>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</si>
  <si>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</si>
  <si>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</si>
  <si>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</si>
  <si>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</si>
  <si>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</si>
  <si>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</si>
  <si>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</si>
  <si>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</si>
  <si>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</si>
  <si>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</si>
  <si>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</si>
  <si>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</si>
  <si>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</si>
  <si>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</si>
  <si>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</si>
  <si>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</si>
  <si>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</si>
  <si>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</si>
  <si>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</si>
  <si>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</si>
  <si>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</si>
  <si>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</si>
  <si>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</si>
  <si>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</si>
  <si>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</si>
  <si>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</si>
  <si>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</si>
  <si>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</si>
  <si>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</si>
  <si>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</si>
  <si>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</si>
  <si>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</si>
  <si>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</si>
  <si>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</si>
  <si>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</si>
  <si>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</si>
  <si>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</si>
  <si>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</si>
  <si>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</si>
  <si>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</si>
  <si>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</si>
  <si>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</si>
  <si>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</si>
  <si>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</si>
  <si>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</si>
  <si>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</si>
  <si>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</si>
  <si>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</si>
  <si>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</si>
  <si>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</si>
  <si>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</si>
  <si>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</si>
  <si>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</si>
  <si>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</si>
  <si>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</si>
  <si>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</si>
  <si>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</si>
  <si>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</si>
  <si>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</si>
  <si>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</si>
  <si>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</si>
  <si>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</si>
  <si>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</si>
  <si>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</si>
  <si>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</si>
  <si>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</si>
  <si>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</si>
  <si>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</si>
  <si>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</si>
  <si>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</si>
  <si>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</si>
  <si>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</si>
  <si>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</si>
  <si>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</si>
  <si>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</si>
  <si>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</si>
  <si>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</si>
  <si>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</si>
  <si>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</si>
  <si>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</si>
  <si>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</si>
  <si>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</si>
  <si>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</si>
  <si>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</si>
  <si>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</si>
  <si>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</si>
  <si>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</si>
  <si>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</si>
  <si>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</si>
  <si>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</si>
  <si>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</si>
  <si>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</si>
  <si>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</si>
  <si>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</si>
  <si>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</si>
  <si>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</si>
  <si>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</si>
  <si>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</si>
  <si>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</si>
  <si>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</si>
  <si>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</si>
  <si>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</si>
  <si>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</si>
  <si>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</si>
  <si>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</si>
  <si>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</si>
  <si>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</si>
  <si>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</si>
  <si>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</si>
  <si>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</si>
  <si>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</si>
  <si>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</si>
  <si>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</si>
  <si>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</si>
  <si>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</si>
  <si>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</si>
  <si>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</si>
  <si>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</si>
  <si>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</si>
  <si>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</si>
  <si>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</si>
  <si>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</si>
  <si>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</si>
  <si>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</si>
  <si>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</si>
  <si>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</si>
  <si>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</si>
  <si>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</si>
  <si>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</si>
  <si>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</si>
  <si>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</si>
  <si>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</si>
  <si>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</si>
  <si>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</si>
  <si>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</si>
  <si>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</si>
  <si>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</si>
  <si>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</si>
  <si>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</si>
  <si>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</si>
  <si>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</si>
  <si>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</si>
  <si>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</si>
  <si>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</si>
  <si>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</si>
  <si>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</si>
  <si>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</si>
  <si>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</si>
  <si>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</si>
  <si>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</si>
  <si>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</si>
  <si>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</si>
  <si>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</si>
  <si>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</si>
  <si>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</si>
  <si>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</si>
  <si>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</si>
  <si>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</si>
  <si>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</si>
  <si>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</si>
  <si>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</si>
  <si>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</si>
  <si>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</si>
  <si>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</si>
  <si>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</si>
  <si>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</si>
  <si>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</si>
  <si>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</si>
  <si>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</si>
  <si>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</si>
  <si>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</si>
  <si>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</si>
  <si>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</si>
  <si>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</si>
  <si>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</si>
  <si>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</si>
  <si>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</si>
  <si>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</si>
  <si>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</si>
  <si>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</si>
  <si>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</si>
  <si>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</si>
  <si>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</si>
  <si>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</si>
  <si>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</si>
  <si>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</si>
  <si>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</si>
  <si>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</si>
  <si>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</si>
  <si>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</si>
  <si>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</si>
  <si>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</si>
  <si>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</si>
  <si>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</si>
  <si>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</si>
  <si>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</si>
  <si>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</si>
  <si>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</si>
  <si>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</si>
  <si>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</si>
  <si>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</si>
  <si>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</si>
  <si>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</si>
  <si>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</si>
  <si>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</si>
  <si>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</si>
  <si>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</si>
  <si>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</si>
  <si>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</si>
  <si>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</si>
  <si>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</si>
  <si>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</si>
  <si>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</si>
  <si>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</si>
  <si>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</si>
  <si>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</si>
  <si>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</si>
  <si>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</si>
  <si>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</si>
  <si>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</si>
  <si>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</si>
  <si>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</si>
  <si>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</si>
  <si>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</si>
  <si>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</si>
  <si>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</si>
  <si>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</si>
  <si>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</si>
  <si>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</si>
  <si>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</si>
  <si>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</si>
  <si>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</si>
  <si>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</si>
  <si>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</si>
  <si>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</si>
  <si>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</si>
  <si>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</si>
  <si>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</si>
  <si>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</si>
  <si>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</si>
  <si>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</si>
  <si>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</si>
  <si>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</si>
  <si>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</si>
  <si>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</si>
  <si>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</si>
  <si>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</si>
  <si>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</si>
  <si>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</si>
  <si>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</si>
  <si>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</si>
  <si>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</si>
  <si>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</si>
  <si>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</si>
  <si>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</si>
  <si>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</si>
  <si>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</si>
  <si>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</si>
  <si>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</si>
  <si>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</si>
  <si>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</si>
  <si>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</si>
  <si>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</si>
  <si>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</si>
  <si>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</si>
  <si>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</si>
  <si>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</si>
  <si>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</si>
  <si>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</si>
  <si>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</si>
  <si>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</si>
  <si>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</si>
  <si>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</si>
  <si>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</si>
  <si>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</si>
  <si>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</si>
  <si>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</si>
  <si>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</si>
  <si>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</si>
  <si>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</si>
  <si>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</si>
  <si>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</si>
  <si>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</si>
  <si>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</si>
  <si>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</si>
  <si>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</si>
  <si>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</si>
  <si>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</si>
  <si>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</si>
  <si>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</si>
  <si>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</si>
  <si>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</si>
  <si>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</si>
  <si>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</si>
  <si>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</si>
  <si>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</si>
  <si>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</si>
  <si>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</si>
  <si>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</si>
  <si>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</si>
  <si>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</si>
  <si>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</si>
  <si>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</si>
  <si>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</si>
  <si>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</si>
  <si>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</si>
  <si>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</si>
  <si>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</si>
  <si>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</si>
  <si>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</si>
  <si>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</si>
  <si>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</si>
  <si>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</si>
  <si>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</si>
  <si>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</si>
  <si>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</si>
  <si>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</si>
  <si>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</si>
  <si>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</si>
  <si>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</si>
  <si>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</si>
  <si>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</si>
  <si>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</si>
  <si>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</si>
  <si>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</si>
  <si>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</si>
  <si>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</si>
  <si>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</si>
  <si>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</si>
  <si>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</si>
  <si>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</si>
  <si>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</si>
  <si>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</si>
  <si>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</si>
  <si>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</si>
  <si>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</si>
  <si>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</si>
  <si>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</si>
  <si>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</si>
  <si>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</si>
  <si>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</si>
  <si>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</si>
  <si>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</si>
  <si>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</si>
  <si>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</si>
  <si>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</si>
  <si>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</si>
  <si>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</si>
  <si>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</si>
  <si>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</si>
  <si>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</si>
  <si>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</si>
  <si>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</si>
  <si>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</si>
  <si>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</si>
  <si>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</si>
  <si>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</si>
  <si>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</si>
  <si>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</si>
  <si>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</si>
  <si>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</si>
  <si>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</si>
  <si>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</si>
  <si>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</si>
  <si>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</si>
  <si>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</si>
  <si>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</si>
  <si>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</si>
  <si>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</si>
  <si>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</si>
  <si>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</si>
  <si>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</si>
  <si>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</si>
  <si>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</si>
  <si>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</si>
  <si>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</si>
  <si>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</si>
  <si>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</si>
  <si>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</si>
  <si>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</si>
  <si>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</si>
  <si>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</si>
  <si>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</si>
  <si>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</si>
  <si>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</si>
  <si>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</si>
  <si>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</si>
  <si>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</si>
  <si>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</si>
  <si>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</si>
  <si>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</si>
  <si>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</si>
  <si>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</si>
  <si>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</si>
  <si>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</si>
  <si>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</si>
  <si>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</si>
  <si>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</si>
  <si>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</si>
  <si>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</si>
  <si>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</si>
  <si>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</si>
  <si>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</si>
  <si>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</si>
  <si>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</si>
  <si>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</si>
  <si>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</si>
  <si>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</si>
  <si>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</si>
  <si>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</si>
  <si>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</si>
  <si>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</si>
  <si>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</si>
  <si>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</si>
  <si>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</si>
  <si>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</si>
  <si>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</si>
  <si>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</si>
  <si>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</si>
  <si>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</si>
  <si>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</si>
  <si>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</si>
  <si>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</si>
  <si>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</si>
  <si>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</si>
  <si>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</si>
  <si>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</si>
  <si>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</si>
  <si>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</si>
  <si>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</si>
  <si>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</si>
  <si>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</si>
  <si>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</si>
  <si>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</si>
  <si>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</si>
  <si>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</si>
  <si>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</si>
  <si>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</si>
  <si>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</si>
  <si>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</si>
  <si>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</si>
  <si>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</si>
  <si>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</si>
  <si>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</si>
  <si>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</si>
  <si>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</si>
  <si>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</si>
  <si>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</si>
  <si>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</si>
  <si>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</si>
  <si>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</si>
  <si>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</si>
  <si>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</si>
  <si>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</si>
  <si>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</si>
  <si>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</si>
  <si>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</si>
  <si>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</si>
  <si>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</si>
  <si>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</si>
  <si>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</si>
  <si>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</si>
  <si>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</si>
  <si>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</si>
  <si>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</si>
  <si>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</si>
  <si>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</si>
  <si>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</si>
  <si>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</si>
  <si>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</si>
  <si>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</si>
  <si>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</si>
  <si>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</si>
  <si>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</si>
  <si>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</si>
  <si>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</si>
  <si>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</si>
  <si>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</si>
  <si>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</si>
  <si>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</si>
  <si>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</si>
  <si>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</si>
  <si>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</si>
  <si>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</si>
  <si>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</si>
  <si>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</si>
  <si>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</si>
  <si>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</si>
  <si>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</si>
  <si>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</si>
  <si>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</si>
  <si>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</si>
  <si>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</si>
  <si>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</si>
  <si>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</si>
  <si>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</si>
  <si>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</si>
  <si>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</si>
  <si>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</si>
  <si>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</si>
  <si>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</si>
  <si>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</si>
  <si>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</si>
  <si>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</si>
  <si>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</si>
  <si>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</si>
  <si>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</si>
  <si>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</si>
  <si>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</si>
  <si>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</si>
  <si>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</si>
  <si>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</si>
  <si>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</si>
  <si>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</si>
  <si>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</si>
  <si>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</si>
  <si>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</si>
  <si>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</si>
  <si>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</si>
  <si>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</si>
  <si>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</si>
  <si>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</si>
  <si>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</si>
  <si>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</si>
  <si>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</si>
  <si>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</si>
  <si>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</si>
  <si>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</si>
  <si>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</si>
  <si>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</si>
  <si>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</si>
  <si>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</si>
  <si>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</si>
  <si>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</si>
  <si>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</si>
  <si>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</si>
  <si>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</si>
  <si>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</si>
  <si>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</si>
  <si>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</si>
  <si>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</si>
  <si>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</si>
  <si>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</si>
  <si>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</si>
  <si>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</si>
  <si>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</si>
  <si>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</si>
  <si>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</si>
  <si>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</si>
  <si>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</si>
  <si>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</si>
  <si>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</si>
  <si>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</si>
  <si>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</si>
  <si>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</si>
  <si>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</si>
  <si>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</si>
  <si>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</si>
  <si>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</si>
  <si>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</si>
  <si>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</si>
  <si>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</si>
  <si>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</si>
  <si>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</si>
  <si>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</si>
  <si>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</si>
  <si>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</si>
  <si>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</si>
  <si>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</si>
  <si>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</si>
  <si>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</si>
  <si>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</si>
  <si>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</si>
  <si>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</si>
  <si>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</si>
  <si>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</si>
  <si>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</si>
  <si>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</si>
  <si>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</si>
  <si>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</si>
  <si>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</si>
  <si>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</si>
  <si>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</si>
  <si>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</si>
  <si>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</si>
  <si>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</si>
  <si>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</si>
  <si>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</si>
  <si>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</si>
  <si>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</si>
  <si>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</si>
  <si>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</si>
  <si>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</si>
  <si>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</si>
  <si>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</si>
  <si>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</si>
  <si>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</si>
  <si>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</si>
  <si>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</si>
  <si>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</si>
  <si>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</si>
  <si>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</si>
  <si>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</si>
  <si>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</si>
  <si>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</si>
  <si>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</si>
  <si>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</si>
  <si>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</si>
  <si>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</si>
  <si>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</si>
  <si>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</si>
  <si>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</si>
  <si>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</si>
  <si>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</si>
  <si>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</si>
  <si>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</si>
  <si>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</si>
  <si>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</si>
  <si>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</si>
  <si>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</si>
  <si>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</si>
  <si>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</si>
  <si>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</si>
  <si>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</si>
  <si>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</si>
  <si>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</si>
  <si>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</si>
  <si>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</si>
  <si>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</si>
  <si>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</si>
  <si>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</si>
  <si>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</si>
  <si>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</si>
  <si>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</si>
  <si>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</si>
  <si>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</si>
  <si>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</si>
  <si>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</si>
  <si>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</si>
  <si>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</si>
  <si>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</si>
  <si>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</si>
  <si>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</si>
  <si>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</si>
  <si>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</si>
  <si>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</si>
  <si>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</si>
  <si>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</si>
  <si>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</si>
  <si>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</si>
  <si>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</si>
  <si>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</si>
  <si>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</si>
  <si>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</si>
  <si>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</si>
  <si>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</si>
  <si>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</si>
  <si>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</si>
  <si>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</si>
  <si>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</si>
  <si>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</si>
  <si>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</si>
  <si>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</si>
  <si>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</si>
  <si>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</si>
  <si>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</si>
  <si>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</si>
  <si>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</si>
  <si>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</si>
  <si>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</si>
  <si>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</si>
  <si>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</si>
  <si>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</si>
  <si>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</si>
  <si>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</si>
  <si>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</si>
  <si>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</si>
  <si>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</si>
  <si>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</si>
  <si>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</si>
  <si>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</si>
  <si>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</si>
  <si>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</si>
  <si>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</si>
  <si>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</si>
  <si>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</si>
  <si>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</si>
  <si>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</si>
  <si>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</si>
  <si>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</si>
  <si>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</si>
  <si>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</si>
  <si>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</si>
  <si>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</si>
  <si>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</si>
  <si>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</si>
  <si>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</si>
  <si>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</si>
  <si>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</si>
  <si>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</si>
  <si>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</si>
  <si>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</si>
  <si>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</si>
  <si>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</si>
  <si>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</si>
  <si>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</si>
  <si>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</si>
  <si>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</si>
  <si>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</si>
  <si>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</si>
  <si>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</si>
  <si>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</si>
  <si>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</si>
  <si>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</si>
  <si>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</si>
  <si>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</si>
  <si>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</si>
  <si>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</si>
  <si>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</si>
  <si>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</si>
  <si>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</si>
  <si>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</si>
  <si>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</si>
  <si>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</si>
  <si>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</si>
  <si>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</si>
  <si>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</si>
  <si>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</si>
  <si>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</si>
  <si>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</si>
  <si>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</si>
  <si>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</si>
  <si>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</si>
  <si>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</si>
  <si>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</si>
  <si>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</si>
  <si>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</si>
  <si>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</si>
  <si>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</si>
  <si>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</si>
  <si>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</si>
  <si>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</si>
  <si>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</si>
  <si>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</si>
  <si>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</si>
  <si>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</si>
  <si>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</si>
  <si>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</si>
  <si>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</si>
  <si>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</si>
  <si>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</si>
  <si>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</si>
  <si>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</si>
  <si>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</si>
  <si>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</si>
  <si>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</si>
  <si>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</si>
  <si>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</si>
  <si>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</si>
  <si>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</si>
  <si>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</si>
  <si>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</si>
  <si>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</si>
  <si>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</si>
  <si>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</si>
  <si>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</si>
  <si>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</si>
  <si>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</si>
  <si>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</si>
  <si>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</si>
  <si>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</si>
  <si>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</si>
  <si>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</si>
  <si>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</si>
  <si>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</si>
  <si>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</si>
  <si>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</si>
  <si>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</si>
  <si>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</si>
  <si>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</si>
  <si>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</si>
  <si>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</si>
  <si>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</si>
  <si>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</si>
  <si>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</si>
  <si>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</si>
  <si>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</si>
  <si>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</si>
  <si>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</si>
  <si>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</si>
  <si>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</si>
  <si>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</si>
  <si>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</si>
  <si>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</si>
  <si>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</si>
  <si>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</si>
  <si>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</si>
  <si>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</si>
  <si>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</si>
  <si>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</si>
  <si>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</si>
  <si>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</si>
  <si>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</si>
  <si>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</si>
  <si>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</si>
  <si>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</si>
  <si>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</si>
  <si>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</si>
  <si>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</si>
  <si>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</si>
  <si>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</si>
  <si>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</si>
  <si>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</si>
  <si>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</si>
  <si>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</si>
  <si>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</si>
  <si>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</si>
  <si>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</si>
  <si>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</si>
  <si>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</si>
  <si>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</si>
  <si>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</si>
  <si>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</si>
  <si>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</si>
  <si>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</si>
  <si>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</si>
  <si>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</si>
  <si>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</si>
  <si>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</si>
  <si>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</si>
  <si>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</si>
  <si>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</si>
  <si>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</si>
  <si>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</si>
  <si>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</si>
  <si>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</si>
  <si>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</si>
  <si>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</si>
  <si>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</si>
  <si>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</si>
  <si>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</si>
  <si>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</si>
  <si>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</si>
  <si>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</si>
  <si>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</si>
  <si>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</si>
  <si>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</si>
  <si>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</si>
  <si>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</si>
  <si>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</si>
  <si>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</si>
  <si>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</si>
  <si>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</si>
  <si>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</si>
  <si>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</si>
  <si>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</si>
  <si>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</si>
  <si>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</si>
  <si>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</si>
  <si>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</si>
  <si>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</si>
  <si>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</si>
  <si>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</si>
  <si>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</si>
  <si>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</si>
  <si>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</si>
  <si>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</si>
  <si>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</si>
  <si>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</si>
  <si>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</si>
  <si>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</si>
  <si>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</si>
  <si>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</si>
  <si>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</si>
  <si>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</si>
  <si>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</si>
  <si>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</si>
  <si>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</si>
  <si>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</si>
  <si>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</si>
  <si>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</si>
  <si>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</si>
  <si>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</si>
  <si>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</si>
  <si>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</si>
  <si>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</si>
  <si>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</si>
  <si>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</si>
  <si>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</si>
  <si>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</si>
  <si>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</si>
  <si>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</si>
  <si>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</si>
  <si>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</si>
  <si>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</si>
  <si>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</si>
  <si>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</si>
  <si>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</si>
  <si>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</si>
  <si>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</si>
  <si>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</si>
  <si>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</si>
  <si>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</si>
  <si>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</si>
  <si>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</si>
  <si>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</si>
  <si>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</si>
  <si>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</si>
  <si>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</si>
  <si>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</si>
  <si>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</si>
  <si>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</si>
  <si>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</si>
  <si>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</si>
  <si>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</si>
  <si>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</si>
  <si>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</si>
  <si>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</si>
  <si>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</si>
  <si>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</si>
  <si>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</si>
  <si>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</si>
  <si>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</si>
  <si>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</si>
  <si>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</si>
  <si>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</si>
  <si>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</si>
  <si>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</si>
  <si>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</si>
  <si>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</si>
  <si>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</si>
  <si>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</si>
  <si>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</si>
  <si>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</si>
  <si>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</si>
  <si>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</si>
  <si>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</si>
  <si>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</si>
  <si>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</si>
  <si>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</si>
  <si>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</si>
  <si>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</si>
  <si>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</si>
  <si>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</si>
  <si>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</si>
  <si>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</si>
  <si>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</si>
  <si>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</si>
  <si>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</si>
  <si>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</si>
  <si>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</si>
  <si>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</si>
  <si>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</si>
  <si>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</si>
  <si>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</si>
  <si>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</si>
  <si>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</si>
  <si>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</si>
  <si>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</si>
  <si>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</si>
  <si>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</si>
  <si>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</si>
  <si>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</si>
  <si>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</si>
  <si>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</si>
  <si>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</si>
  <si>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</si>
  <si>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</si>
  <si>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</si>
  <si>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</si>
  <si>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</si>
  <si>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</si>
  <si>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</si>
  <si>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</si>
  <si>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</si>
  <si>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</si>
  <si>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</si>
  <si>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</si>
  <si>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</si>
  <si>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</si>
  <si>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</si>
  <si>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</si>
  <si>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</si>
  <si>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</si>
  <si>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</si>
  <si>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</si>
  <si>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</si>
  <si>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</si>
  <si>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</si>
  <si>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</si>
  <si>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</si>
  <si>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</si>
  <si>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</si>
  <si>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</si>
  <si>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</si>
  <si>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</si>
  <si>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</si>
  <si>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</si>
  <si>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</si>
  <si>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</si>
  <si>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</si>
  <si>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</si>
  <si>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</si>
  <si>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</si>
  <si>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</si>
  <si>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</si>
  <si>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</si>
  <si>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</si>
  <si>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</si>
  <si>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</si>
  <si>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</si>
  <si>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</si>
  <si>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</si>
  <si>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</si>
  <si>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</si>
  <si>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</si>
  <si>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</si>
  <si>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</si>
  <si>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</si>
  <si>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</si>
  <si>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</si>
  <si>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</si>
  <si>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</si>
  <si>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</si>
  <si>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</si>
  <si>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</si>
  <si>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</si>
  <si>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</si>
  <si>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</si>
  <si>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</si>
  <si>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</si>
  <si>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</si>
  <si>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</si>
  <si>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</si>
  <si>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</si>
  <si>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</si>
  <si>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</si>
  <si>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</si>
  <si>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</si>
  <si>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</si>
  <si>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</si>
  <si>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</si>
  <si>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</si>
  <si>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</si>
  <si>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</si>
  <si>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</si>
  <si>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</si>
  <si>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</si>
  <si>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</si>
  <si>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</si>
  <si>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</si>
  <si>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</si>
  <si>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</si>
  <si>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</si>
  <si>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</si>
  <si>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</si>
  <si>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</si>
  <si>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</si>
  <si>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</si>
  <si>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</si>
  <si>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</si>
  <si>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</si>
  <si>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</si>
  <si>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</si>
  <si>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</si>
  <si>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</si>
  <si>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</si>
  <si>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</si>
  <si>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</si>
  <si>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</si>
  <si>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</si>
  <si>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</si>
  <si>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</si>
  <si>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</si>
  <si>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</si>
  <si>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</si>
  <si>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</si>
  <si>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</si>
  <si>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</si>
  <si>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</si>
  <si>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</si>
  <si>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</si>
  <si>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</si>
  <si>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</si>
  <si>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</si>
  <si>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</si>
  <si>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</si>
  <si>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</si>
  <si>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</si>
  <si>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</si>
  <si>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</si>
  <si>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</si>
  <si>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</si>
  <si>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</si>
  <si>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</si>
  <si>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</si>
  <si>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</si>
  <si>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</si>
  <si>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</si>
  <si>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</si>
  <si>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</si>
  <si>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</si>
  <si>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</si>
  <si>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</si>
  <si>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</si>
  <si>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</si>
  <si>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</si>
  <si>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</si>
  <si>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</si>
  <si>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</si>
  <si>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</si>
  <si>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</si>
  <si>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</si>
  <si>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</si>
  <si>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</si>
  <si>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</si>
  <si>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</si>
  <si>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</si>
  <si>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</si>
  <si>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</si>
  <si>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</si>
  <si>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</si>
  <si>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</si>
  <si>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</si>
  <si>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</si>
  <si>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</si>
  <si>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</si>
  <si>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</si>
  <si>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</si>
  <si>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</si>
  <si>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</si>
  <si>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</si>
  <si>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</si>
  <si>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</si>
  <si>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</si>
  <si>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</si>
  <si>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</si>
  <si>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</si>
  <si>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</si>
  <si>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</si>
  <si>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</si>
  <si>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</si>
  <si>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</si>
  <si>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</si>
  <si>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</si>
  <si>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</si>
  <si>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</si>
  <si>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</si>
  <si>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</si>
  <si>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</si>
  <si>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</si>
  <si>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</si>
  <si>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</si>
  <si>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</si>
  <si>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</si>
  <si>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</si>
  <si>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</si>
  <si>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</si>
  <si>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</si>
  <si>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</si>
  <si>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</si>
  <si>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</si>
  <si>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</si>
  <si>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</si>
  <si>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</si>
  <si>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</si>
  <si>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</si>
  <si>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</si>
  <si>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</si>
  <si>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</si>
  <si>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</si>
  <si>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</si>
  <si>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</si>
  <si>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</si>
  <si>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</si>
  <si>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</si>
  <si>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</si>
  <si>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</si>
  <si>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</si>
  <si>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</si>
  <si>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</si>
  <si>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</si>
  <si>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</si>
  <si>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</si>
  <si>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</si>
  <si>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</si>
  <si>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</si>
  <si>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</si>
  <si>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</si>
  <si>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</si>
  <si>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</si>
  <si>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</si>
  <si>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</si>
  <si>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</si>
  <si>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</si>
  <si>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</si>
  <si>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</si>
  <si>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</si>
  <si>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</si>
  <si>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</si>
  <si>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</si>
  <si>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</si>
  <si>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</si>
  <si>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</si>
  <si>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</si>
  <si>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</si>
  <si>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</si>
  <si>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</si>
  <si>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</si>
  <si>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</si>
  <si>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</si>
  <si>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</si>
  <si>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</si>
  <si>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</si>
  <si>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</si>
  <si>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</si>
  <si>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</si>
  <si>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</si>
  <si>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</si>
  <si>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</si>
  <si>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</si>
  <si>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</si>
  <si>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</si>
  <si>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</si>
  <si>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</si>
  <si>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</si>
  <si>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</si>
  <si>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</si>
  <si>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</si>
  <si>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</si>
  <si>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</si>
  <si>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</si>
  <si>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</si>
  <si>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</si>
  <si>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</si>
  <si>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</si>
  <si>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</si>
  <si>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</si>
  <si>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</si>
  <si>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</si>
  <si>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</si>
  <si>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</si>
  <si>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</si>
  <si>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</si>
  <si>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</si>
  <si>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</si>
  <si>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</si>
  <si>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</si>
  <si>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</si>
  <si>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</si>
  <si>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</si>
  <si>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</si>
  <si>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</si>
  <si>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</si>
  <si>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</si>
  <si>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</si>
  <si>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</si>
  <si>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</si>
  <si>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</si>
  <si>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</si>
  <si>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</si>
  <si>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</si>
  <si>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</si>
  <si>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</si>
  <si>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</si>
  <si>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</si>
  <si>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</si>
  <si>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</si>
  <si>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</si>
  <si>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</si>
  <si>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</si>
  <si>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</si>
  <si>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</si>
  <si>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</si>
  <si>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</si>
  <si>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</si>
  <si>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</si>
  <si>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</si>
  <si>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</si>
  <si>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</si>
  <si>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</si>
  <si>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</si>
  <si>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</si>
  <si>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</si>
  <si>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</si>
  <si>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</si>
  <si>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</si>
  <si>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</si>
  <si>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</si>
  <si>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</si>
  <si>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</si>
  <si>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</si>
  <si>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</si>
  <si>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</si>
  <si>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</si>
  <si>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</si>
  <si>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</si>
  <si>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</si>
  <si>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</si>
  <si>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</si>
  <si>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</si>
  <si>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</si>
  <si>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</si>
  <si>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</si>
  <si>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</si>
  <si>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</si>
  <si>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</si>
  <si>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</si>
  <si>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</si>
  <si>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</si>
  <si>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</si>
  <si>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</si>
  <si>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</si>
  <si>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</si>
  <si>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</si>
  <si>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</si>
  <si>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</si>
  <si>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</si>
  <si>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</si>
  <si>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</si>
  <si>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</si>
  <si>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</si>
  <si>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</si>
  <si>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</si>
  <si>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</si>
  <si>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</si>
  <si>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</si>
  <si>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</si>
  <si>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</si>
  <si>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</si>
  <si>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</si>
  <si>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</si>
  <si>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</si>
  <si>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</si>
  <si>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</si>
  <si>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</si>
  <si>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</si>
  <si>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</si>
  <si>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</si>
  <si>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</si>
  <si>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</si>
  <si>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</si>
  <si>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</si>
  <si>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</si>
  <si>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</si>
  <si>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</si>
  <si>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</si>
  <si>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</si>
  <si>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</si>
  <si>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</si>
  <si>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</si>
  <si>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</si>
  <si>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</si>
  <si>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</si>
  <si>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</si>
  <si>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</si>
  <si>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</si>
  <si>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</si>
  <si>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</si>
  <si>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</si>
  <si>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</si>
  <si>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</si>
  <si>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</si>
  <si>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</si>
  <si>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</si>
  <si>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</si>
  <si>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</si>
  <si>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</si>
  <si>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</si>
  <si>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</si>
  <si>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</si>
  <si>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</si>
  <si>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</si>
  <si>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</si>
  <si>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</si>
  <si>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</si>
  <si>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</si>
  <si>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</si>
  <si>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</si>
  <si>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</si>
  <si>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</si>
  <si>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</si>
  <si>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</si>
  <si>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</si>
  <si>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</si>
  <si>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</si>
  <si>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</si>
  <si>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</si>
  <si>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</si>
  <si>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</si>
  <si>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</si>
  <si>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</si>
  <si>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</si>
  <si>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</si>
  <si>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</si>
  <si>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</si>
  <si>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</si>
  <si>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</si>
  <si>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</si>
  <si>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</si>
  <si>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</si>
  <si>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</si>
  <si>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</si>
  <si>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</si>
  <si>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</si>
  <si>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</si>
  <si>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</si>
  <si>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</si>
  <si>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</si>
  <si>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</si>
  <si>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</si>
  <si>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</si>
  <si>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</si>
  <si>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</si>
  <si>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</si>
  <si>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</si>
  <si>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</si>
  <si>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</si>
  <si>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</si>
  <si>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</si>
  <si>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</si>
  <si>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</si>
  <si>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</si>
  <si>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</si>
  <si>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</si>
  <si>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</si>
  <si>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</si>
  <si>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</si>
  <si>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</si>
  <si>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</si>
  <si>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</si>
  <si>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</si>
  <si>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</si>
  <si>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</si>
  <si>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</si>
  <si>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</si>
  <si>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</si>
  <si>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</si>
  <si>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</si>
  <si>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</si>
  <si>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</si>
  <si>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</si>
  <si>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</si>
  <si>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</si>
  <si>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</si>
  <si>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</si>
  <si>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</si>
  <si>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</si>
  <si>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</si>
  <si>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</si>
  <si>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</si>
  <si>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</si>
  <si>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</si>
  <si>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</si>
  <si>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</si>
  <si>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</si>
  <si>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</si>
  <si>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</si>
  <si>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</si>
  <si>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</si>
  <si>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</si>
  <si>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</si>
  <si>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</si>
  <si>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</si>
  <si>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</si>
  <si>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</si>
  <si>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</si>
  <si>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</si>
  <si>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</si>
  <si>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</si>
  <si>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</si>
  <si>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</si>
  <si>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</si>
  <si>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</si>
  <si>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</si>
  <si>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</si>
  <si>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</si>
  <si>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</si>
  <si>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</si>
  <si>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</si>
  <si>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</si>
  <si>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</si>
  <si>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</si>
  <si>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</si>
  <si>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</si>
  <si>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</si>
  <si>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</si>
  <si>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</si>
  <si>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</si>
  <si>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</si>
  <si>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</si>
  <si>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</si>
  <si>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</si>
  <si>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</si>
  <si>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</si>
  <si>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</si>
  <si>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</si>
  <si>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</si>
  <si>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</si>
  <si>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</si>
  <si>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</si>
  <si>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</si>
  <si>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</si>
  <si>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</si>
  <si>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</si>
  <si>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</si>
  <si>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</si>
  <si>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</si>
  <si>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</si>
  <si>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</si>
  <si>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</si>
  <si>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</si>
  <si>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</si>
  <si>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</si>
  <si>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</si>
  <si>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</si>
  <si>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</si>
  <si>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</si>
  <si>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</si>
  <si>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</si>
  <si>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</si>
  <si>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</si>
  <si>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</si>
  <si>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</si>
  <si>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</si>
  <si>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</si>
  <si>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</si>
  <si>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</si>
  <si>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</si>
  <si>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</si>
  <si>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</si>
  <si>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</si>
  <si>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</si>
  <si>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</si>
  <si>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</si>
  <si>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</si>
  <si>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</si>
  <si>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</si>
  <si>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</si>
  <si>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</si>
  <si>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</si>
  <si>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</si>
  <si>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</si>
  <si>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</si>
  <si>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</si>
  <si>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</si>
  <si>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</si>
  <si>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</si>
  <si>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</si>
  <si>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</si>
  <si>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</si>
  <si>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</si>
  <si>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</si>
  <si>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</si>
  <si>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</si>
  <si>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</si>
  <si>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</si>
  <si>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</si>
  <si>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</si>
  <si>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</si>
  <si>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</si>
  <si>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</si>
  <si>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</si>
  <si>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</si>
  <si>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</si>
  <si>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</si>
  <si>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</si>
  <si>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</si>
  <si>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</si>
  <si>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</si>
  <si>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</si>
  <si>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</si>
  <si>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</si>
  <si>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</si>
  <si>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</si>
  <si>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</si>
  <si>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</si>
  <si>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</si>
  <si>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</si>
  <si>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</si>
  <si>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</si>
  <si>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</si>
  <si>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</si>
  <si>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</si>
  <si>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</si>
  <si>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</si>
  <si>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</si>
  <si>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</si>
  <si>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</si>
  <si>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</si>
  <si>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</si>
  <si>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</si>
  <si>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</si>
  <si>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</si>
  <si>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</si>
  <si>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</si>
  <si>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</si>
  <si>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</si>
  <si>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</si>
  <si>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</si>
  <si>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</si>
  <si>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</si>
  <si>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</si>
  <si>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</si>
  <si>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</si>
  <si>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</si>
  <si>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</si>
  <si>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</si>
  <si>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</si>
  <si>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</si>
  <si>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</si>
  <si>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</si>
  <si>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</si>
  <si>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</si>
  <si>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</si>
  <si>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</si>
  <si>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</si>
  <si>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</si>
  <si>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</si>
  <si>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</si>
  <si>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</si>
  <si>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</si>
  <si>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</si>
  <si>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</si>
  <si>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</si>
  <si>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</si>
  <si>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</si>
  <si>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</si>
  <si>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</si>
  <si>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</si>
  <si>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</si>
  <si>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</si>
  <si>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</si>
  <si>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</si>
  <si>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</si>
  <si>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</si>
  <si>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</si>
  <si>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</si>
  <si>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</si>
  <si>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</si>
  <si>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</si>
  <si>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</si>
  <si>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</si>
  <si>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</si>
  <si>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</si>
  <si>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</si>
  <si>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</si>
  <si>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</si>
  <si>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</si>
  <si>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</si>
  <si>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</si>
  <si>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</si>
  <si>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</si>
  <si>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</si>
  <si>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</si>
  <si>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</si>
  <si>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</si>
  <si>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</si>
  <si>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</si>
  <si>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</si>
  <si>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</si>
  <si>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</si>
  <si>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</si>
  <si>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</si>
  <si>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</si>
  <si>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</si>
  <si>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</si>
  <si>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</si>
  <si>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</si>
  <si>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</si>
  <si>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</si>
  <si>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</si>
  <si>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</si>
  <si>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</si>
  <si>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</si>
  <si>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</si>
  <si>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</si>
  <si>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</si>
  <si>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</si>
  <si>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</si>
  <si>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</si>
  <si>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</si>
  <si>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</si>
  <si>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</si>
  <si>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</si>
  <si>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</si>
  <si>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</si>
  <si>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</si>
  <si>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</si>
  <si>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</si>
  <si>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</si>
  <si>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</si>
  <si>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</si>
  <si>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</si>
  <si>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</si>
  <si>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</si>
  <si>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</si>
  <si>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</si>
  <si>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</si>
  <si>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</si>
  <si>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</si>
  <si>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</si>
  <si>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</si>
  <si>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</si>
  <si>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</si>
  <si>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</si>
  <si>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</si>
  <si>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</si>
  <si>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</si>
  <si>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</si>
  <si>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</si>
  <si>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</si>
  <si>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</si>
  <si>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</si>
  <si>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</si>
  <si>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</si>
  <si>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</si>
  <si>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</si>
  <si>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</si>
  <si>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</si>
  <si>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</si>
  <si>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</si>
  <si>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</si>
  <si>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</si>
  <si>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</si>
  <si>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</si>
  <si>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</si>
  <si>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</si>
  <si>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</si>
  <si>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</si>
  <si>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</si>
  <si>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</si>
  <si>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</si>
  <si>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</si>
  <si>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</si>
  <si>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</si>
  <si>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</si>
  <si>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</si>
  <si>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</si>
  <si>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</si>
  <si>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</si>
  <si>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</si>
  <si>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</si>
  <si>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</si>
  <si>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</si>
  <si>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</si>
  <si>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</si>
  <si>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</si>
  <si>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</si>
  <si>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</si>
  <si>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</si>
  <si>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</si>
  <si>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</si>
  <si>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</si>
  <si>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</si>
  <si>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</si>
  <si>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</si>
  <si>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</si>
  <si>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</si>
  <si>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</si>
  <si>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</si>
  <si>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</si>
  <si>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</si>
  <si>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</si>
  <si>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</si>
  <si>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</si>
  <si>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</si>
  <si>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</si>
  <si>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</si>
  <si>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</si>
  <si>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</si>
  <si>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</si>
  <si>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</si>
  <si>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</si>
  <si>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</si>
  <si>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</si>
  <si>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</si>
  <si>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</si>
  <si>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</si>
  <si>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</si>
  <si>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</si>
  <si>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</si>
  <si>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</si>
  <si>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</si>
  <si>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</si>
  <si>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</si>
  <si>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</si>
  <si>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</si>
  <si>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</si>
  <si>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</si>
  <si>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</si>
  <si>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</si>
  <si>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</si>
  <si>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</si>
  <si>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</si>
  <si>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</si>
  <si>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</si>
  <si>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</si>
  <si>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</si>
  <si>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</si>
  <si>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</si>
  <si>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</si>
  <si>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</si>
  <si>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</si>
  <si>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</si>
  <si>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</si>
  <si>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</si>
  <si>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</si>
  <si>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</si>
  <si>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</si>
  <si>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</si>
  <si>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</si>
  <si>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</si>
  <si>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</si>
  <si>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</si>
  <si>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</si>
  <si>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</si>
  <si>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</si>
  <si>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</si>
  <si>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</si>
  <si>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</si>
  <si>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</si>
  <si>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</si>
  <si>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</si>
  <si>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</si>
  <si>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</si>
  <si>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</si>
  <si>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</si>
  <si>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</si>
  <si>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</si>
  <si>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</si>
  <si>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</si>
  <si>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</si>
  <si>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</si>
  <si>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</si>
  <si>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</si>
  <si>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</si>
  <si>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</si>
  <si>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</si>
  <si>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</si>
  <si>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</si>
  <si>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</si>
  <si>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</si>
  <si>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</si>
  <si>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</si>
  <si>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</si>
  <si>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</si>
  <si>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</si>
  <si>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</si>
  <si>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</si>
  <si>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</si>
  <si>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</si>
  <si>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</si>
  <si>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</si>
  <si>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</si>
  <si>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</si>
  <si>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</si>
  <si>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</si>
  <si>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</si>
  <si>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</si>
  <si>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</si>
  <si>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</si>
  <si>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</si>
  <si>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</si>
  <si>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</si>
  <si>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</si>
  <si>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</si>
  <si>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</si>
  <si>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</si>
  <si>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</si>
  <si>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</si>
  <si>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</si>
  <si>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</si>
  <si>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</si>
  <si>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</si>
  <si>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</si>
  <si>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</si>
  <si>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</si>
  <si>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</si>
  <si>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</si>
  <si>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</si>
  <si>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</si>
  <si>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</si>
  <si>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</si>
  <si>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</si>
  <si>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</si>
  <si>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</si>
  <si>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</si>
  <si>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</si>
  <si>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</si>
  <si>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</si>
  <si>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</si>
  <si>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</si>
  <si>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</si>
  <si>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</si>
  <si>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</si>
  <si>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</si>
  <si>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</si>
  <si>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</si>
  <si>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</si>
  <si>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</si>
  <si>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</si>
  <si>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</si>
  <si>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</si>
  <si>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</si>
  <si>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</si>
  <si>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</si>
  <si>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</si>
  <si>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</si>
  <si>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</si>
  <si>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</si>
  <si>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</si>
  <si>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</si>
  <si>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</si>
  <si>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</si>
  <si>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</si>
  <si>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</si>
  <si>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</si>
  <si>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</si>
  <si>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</si>
  <si>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</si>
  <si>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</si>
  <si>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</si>
  <si>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</si>
  <si>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</si>
  <si>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</si>
  <si>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</si>
  <si>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</si>
  <si>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</si>
  <si>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</si>
  <si>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</si>
  <si>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</si>
  <si>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</si>
  <si>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</si>
  <si>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</si>
  <si>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</si>
  <si>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</si>
  <si>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</si>
  <si>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</si>
  <si>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</si>
  <si>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</si>
  <si>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</si>
  <si>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</si>
  <si>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</si>
  <si>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</si>
  <si>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</si>
  <si>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</si>
  <si>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</si>
  <si>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</si>
  <si>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</si>
  <si>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</si>
  <si>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</si>
  <si>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</si>
  <si>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</si>
  <si>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</si>
  <si>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</si>
  <si>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</si>
  <si>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</si>
  <si>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</si>
  <si>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</si>
  <si>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</si>
  <si>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</si>
  <si>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</si>
  <si>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</si>
  <si>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</si>
  <si>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</si>
  <si>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</si>
  <si>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</si>
  <si>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</si>
  <si>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</si>
  <si>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</si>
  <si>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</si>
  <si>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</si>
  <si>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</si>
  <si>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</si>
  <si>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</si>
  <si>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</si>
  <si>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</si>
  <si>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</si>
  <si>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</si>
  <si>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</si>
  <si>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</si>
  <si>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</si>
  <si>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</si>
  <si>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</si>
  <si>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</si>
  <si>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</si>
  <si>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</si>
  <si>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</si>
  <si>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</si>
  <si>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</si>
  <si>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</si>
  <si>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</si>
  <si>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</si>
  <si>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</si>
  <si>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</si>
  <si>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</si>
  <si>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</si>
  <si>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</si>
  <si>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</si>
  <si>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</si>
  <si>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</si>
  <si>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</si>
  <si>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</si>
  <si>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</si>
  <si>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</si>
  <si>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</si>
  <si>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</si>
  <si>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</si>
  <si>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</si>
  <si>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</si>
  <si>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</si>
  <si>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</si>
  <si>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</si>
  <si>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</si>
  <si>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</si>
  <si>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</si>
  <si>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</si>
  <si>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</si>
  <si>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</si>
  <si>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</si>
  <si>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</si>
  <si>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</si>
  <si>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</si>
  <si>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</si>
  <si>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</si>
  <si>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</si>
  <si>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</si>
  <si>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</si>
  <si>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</si>
  <si>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</si>
  <si>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</si>
  <si>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</si>
  <si>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</si>
  <si>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</si>
  <si>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</si>
  <si>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</si>
  <si>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</si>
  <si>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</si>
  <si>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</si>
  <si>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</si>
  <si>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</si>
  <si>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</si>
  <si>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</si>
  <si>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</si>
  <si>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</si>
  <si>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</si>
  <si>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</si>
  <si>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</si>
  <si>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</si>
  <si>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</si>
  <si>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</si>
  <si>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</si>
  <si>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</si>
  <si>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</si>
  <si>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</si>
  <si>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</si>
  <si>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</si>
  <si>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</si>
  <si>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</si>
  <si>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</si>
  <si>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</si>
  <si>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</si>
  <si>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</si>
  <si>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</si>
  <si>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</si>
  <si>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</si>
  <si>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</si>
  <si>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</si>
  <si>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</si>
  <si>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</si>
  <si>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</si>
  <si>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</si>
  <si>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</si>
  <si>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</si>
  <si>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</si>
  <si>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</si>
  <si>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</si>
  <si>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</si>
  <si>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</si>
  <si>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</si>
  <si>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</si>
  <si>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</si>
  <si>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</si>
  <si>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</si>
  <si>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</si>
  <si>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</si>
  <si>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</si>
  <si>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</si>
  <si>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</si>
  <si>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</si>
  <si>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</si>
  <si>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</si>
  <si>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</si>
  <si>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</si>
  <si>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</si>
  <si>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</si>
  <si>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</si>
  <si>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</si>
  <si>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</si>
  <si>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</si>
  <si>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</si>
  <si>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</si>
  <si>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</si>
  <si>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</si>
  <si>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</si>
  <si>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</si>
  <si>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</si>
  <si>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</si>
  <si>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</si>
  <si>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</si>
  <si>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</si>
  <si>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</si>
  <si>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</si>
  <si>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</si>
  <si>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</si>
  <si>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</si>
  <si>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</si>
  <si>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</si>
  <si>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</si>
  <si>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</si>
  <si>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</si>
  <si>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</si>
  <si>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</si>
  <si>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</si>
  <si>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</si>
  <si>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</si>
  <si>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</si>
  <si>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</si>
  <si>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</si>
  <si>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</si>
  <si>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</si>
  <si>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</si>
  <si>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</si>
  <si>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</si>
  <si>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</si>
  <si>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</si>
  <si>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</si>
  <si>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</si>
  <si>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</si>
  <si>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</si>
  <si>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</si>
  <si>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</si>
  <si>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</si>
  <si>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</si>
  <si>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</si>
  <si>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</si>
  <si>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</si>
  <si>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</si>
  <si>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</si>
  <si>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</si>
  <si>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</si>
  <si>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</si>
  <si>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</si>
  <si>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</si>
  <si>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</si>
  <si>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</si>
  <si>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</si>
  <si>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</si>
  <si>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</si>
  <si>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</si>
  <si>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</si>
  <si>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</si>
  <si>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</si>
  <si>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</si>
  <si>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</si>
  <si>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</si>
  <si>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</si>
  <si>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</si>
  <si>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</si>
  <si>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</si>
  <si>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</si>
  <si>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</si>
  <si>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</si>
  <si>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</si>
  <si>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</si>
  <si>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</si>
  <si>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</si>
  <si>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</si>
  <si>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</si>
  <si>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</si>
  <si>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</si>
  <si>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</si>
  <si>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</si>
  <si>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</si>
  <si>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</si>
  <si>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</si>
  <si>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</si>
  <si>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</si>
  <si>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</si>
  <si>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</si>
  <si>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</si>
  <si>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</si>
  <si>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</si>
  <si>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</si>
  <si>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</si>
  <si>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</si>
  <si>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</si>
  <si>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</si>
  <si>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</si>
  <si>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</si>
  <si>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</si>
  <si>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</si>
  <si>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</si>
  <si>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</si>
  <si>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</si>
  <si>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</si>
  <si>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</si>
  <si>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</si>
  <si>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</si>
  <si>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</si>
  <si>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</si>
  <si>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</si>
  <si>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</si>
  <si>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</si>
  <si>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</si>
  <si>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</si>
  <si>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</si>
  <si>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</si>
  <si>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</si>
  <si>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</si>
  <si>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</si>
  <si>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</si>
  <si>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</si>
  <si>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</si>
  <si>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</si>
  <si>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</si>
  <si>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</si>
  <si>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</si>
  <si>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</si>
  <si>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</si>
  <si>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</si>
  <si>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</si>
  <si>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</si>
  <si>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</si>
  <si>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</si>
  <si>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</si>
  <si>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</si>
  <si>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</si>
  <si>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</si>
  <si>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</si>
  <si>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</si>
  <si>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</si>
  <si>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</si>
  <si>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</si>
  <si>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</si>
  <si>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</si>
  <si>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</si>
  <si>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</si>
  <si>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</si>
  <si>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</si>
  <si>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</si>
  <si>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</si>
  <si>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</si>
  <si>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</si>
  <si>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</si>
  <si>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</si>
  <si>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</si>
  <si>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</si>
  <si>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</si>
  <si>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</si>
  <si>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</si>
  <si>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</si>
  <si>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</si>
  <si>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</si>
  <si>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</si>
  <si>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</si>
  <si>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</si>
  <si>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</si>
  <si>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</si>
  <si>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</si>
  <si>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</si>
  <si>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</si>
  <si>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</si>
  <si>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</si>
  <si>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</si>
  <si>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</si>
  <si>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</si>
  <si>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</si>
  <si>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</si>
  <si>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</si>
  <si>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</si>
  <si>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</si>
  <si>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</si>
  <si>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</si>
  <si>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</si>
  <si>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</si>
  <si>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</si>
  <si>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</si>
  <si>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</si>
  <si>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</si>
  <si>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</si>
  <si>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</si>
  <si>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</si>
  <si>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</si>
  <si>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</si>
  <si>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</si>
  <si>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</si>
  <si>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</si>
  <si>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</si>
  <si>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</si>
  <si>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</si>
  <si>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</si>
  <si>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</si>
  <si>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</si>
  <si>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</si>
  <si>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</si>
  <si>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</si>
  <si>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</si>
  <si>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</si>
  <si>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</si>
  <si>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</si>
  <si>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</si>
  <si>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</si>
  <si>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</si>
  <si>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</si>
  <si>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</si>
  <si>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</si>
  <si>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</si>
  <si>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</si>
  <si>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</si>
  <si>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</si>
  <si>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</si>
  <si>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</si>
  <si>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</si>
  <si>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</si>
  <si>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</si>
  <si>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</si>
  <si>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</si>
  <si>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</si>
  <si>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</si>
  <si>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</si>
  <si>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</si>
  <si>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</si>
  <si>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</si>
  <si>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</si>
  <si>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</si>
  <si>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</si>
  <si>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</si>
  <si>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</si>
  <si>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</si>
  <si>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</si>
  <si>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</si>
  <si>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</si>
  <si>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</si>
  <si>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</si>
  <si>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</si>
  <si>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</si>
  <si>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</si>
  <si>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</si>
  <si>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</si>
  <si>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</si>
  <si>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</si>
  <si>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</si>
  <si>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</si>
  <si>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</si>
  <si>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</si>
  <si>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</si>
  <si>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</si>
  <si>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</si>
  <si>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</si>
  <si>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</si>
  <si>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</si>
  <si>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</si>
  <si>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</si>
  <si>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</si>
  <si>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</si>
  <si>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</si>
  <si>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</si>
  <si>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</si>
  <si>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</si>
  <si>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</si>
  <si>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</si>
  <si>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</si>
  <si>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</si>
  <si>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</si>
  <si>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</si>
  <si>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</si>
  <si>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</si>
  <si>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</si>
  <si>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</si>
  <si>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</si>
  <si>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</si>
  <si>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</si>
  <si>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</si>
  <si>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</si>
  <si>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</si>
  <si>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</si>
  <si>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</si>
  <si>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</si>
  <si>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</si>
  <si>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</si>
  <si>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</si>
  <si>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</si>
  <si>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</si>
  <si>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</si>
  <si>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</si>
  <si>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</si>
  <si>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</si>
  <si>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</si>
  <si>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</si>
  <si>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</si>
  <si>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</si>
  <si>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</si>
  <si>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</si>
  <si>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</si>
  <si>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</si>
  <si>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</si>
  <si>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</si>
  <si>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</si>
  <si>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</si>
  <si>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</si>
  <si>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</si>
  <si>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</si>
  <si>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</si>
  <si>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</si>
  <si>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</si>
  <si>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</si>
  <si>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</si>
  <si>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</si>
  <si>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</si>
  <si>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</si>
  <si>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</si>
  <si>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</si>
  <si>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</si>
  <si>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</si>
  <si>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</si>
  <si>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</si>
  <si>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</si>
  <si>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</si>
  <si>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</si>
  <si>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</si>
  <si>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</si>
  <si>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</si>
  <si>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</si>
  <si>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</si>
  <si>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</si>
  <si>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</si>
  <si>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</si>
  <si>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</si>
  <si>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</si>
  <si>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</si>
  <si>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</si>
  <si>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</si>
  <si>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</si>
  <si>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</si>
  <si>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</si>
  <si>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</si>
  <si>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</si>
  <si>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</si>
  <si>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</si>
  <si>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</si>
  <si>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</si>
  <si>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</si>
  <si>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</si>
  <si>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</si>
  <si>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</si>
  <si>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</si>
  <si>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</si>
  <si>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</si>
  <si>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</si>
  <si>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</si>
  <si>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</si>
  <si>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</si>
  <si>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</si>
  <si>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</si>
  <si>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</si>
  <si>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</si>
  <si>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</si>
  <si>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</si>
  <si>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</si>
  <si>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</si>
  <si>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</si>
  <si>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</si>
  <si>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</si>
  <si>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</si>
  <si>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</si>
  <si>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</si>
  <si>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</si>
  <si>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</si>
  <si>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</si>
  <si>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</si>
  <si>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</si>
  <si>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</si>
  <si>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</si>
  <si>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</si>
  <si>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</si>
  <si>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</si>
  <si>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</si>
  <si>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</si>
  <si>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</si>
  <si>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</si>
  <si>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</si>
  <si>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</si>
  <si>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</si>
  <si>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</si>
  <si>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</si>
  <si>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</si>
  <si>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</si>
  <si>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</si>
  <si>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</si>
  <si>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</si>
  <si>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</si>
  <si>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</si>
  <si>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</si>
  <si>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</si>
  <si>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</si>
  <si>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</si>
  <si>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</si>
  <si>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</si>
  <si>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</si>
  <si>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</si>
  <si>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</si>
  <si>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</si>
  <si>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</si>
  <si>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</si>
  <si>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</si>
  <si>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</si>
  <si>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</si>
  <si>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</si>
  <si>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</si>
  <si>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</si>
  <si>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</si>
  <si>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</si>
  <si>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</si>
  <si>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</si>
  <si>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</si>
  <si>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</si>
  <si>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</si>
  <si>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</si>
  <si>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</si>
  <si>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</si>
  <si>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</si>
  <si>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</si>
  <si>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</si>
  <si>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</si>
  <si>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</si>
  <si>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</si>
  <si>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</si>
  <si>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</si>
  <si>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</si>
  <si>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</si>
  <si>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</si>
  <si>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</si>
  <si>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</si>
  <si>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</si>
  <si>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</si>
  <si>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</si>
  <si>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</si>
  <si>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</si>
  <si>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</si>
  <si>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</si>
  <si>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</si>
  <si>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</si>
  <si>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</si>
  <si>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</si>
  <si>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</si>
  <si>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</si>
  <si>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</si>
  <si>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</si>
  <si>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</si>
  <si>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</si>
  <si>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</si>
  <si>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</si>
  <si>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</si>
  <si>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</si>
  <si>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</si>
  <si>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</si>
  <si>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</si>
  <si>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</si>
  <si>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</si>
  <si>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</si>
  <si>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</si>
  <si>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</si>
  <si>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</si>
  <si>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</si>
  <si>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</si>
  <si>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</si>
  <si>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</si>
  <si>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</si>
  <si>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</si>
  <si>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</si>
  <si>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</si>
  <si>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</si>
  <si>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</si>
  <si>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</si>
  <si>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</si>
  <si>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</si>
  <si>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</si>
  <si>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</si>
  <si>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</si>
  <si>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</si>
  <si>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</si>
  <si>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</si>
  <si>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</si>
  <si>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</si>
  <si>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</si>
  <si>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</si>
  <si>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</si>
  <si>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</si>
  <si>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</si>
  <si>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</si>
  <si>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</si>
  <si>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</si>
  <si>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</si>
  <si>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</si>
  <si>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</si>
  <si>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</si>
  <si>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</si>
  <si>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</si>
  <si>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</si>
  <si>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</si>
  <si>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</si>
  <si>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</si>
  <si>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</si>
  <si>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</si>
  <si>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</si>
  <si>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</si>
  <si>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</si>
  <si>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</si>
  <si>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</si>
  <si>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</si>
  <si>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</si>
  <si>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</si>
  <si>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</si>
  <si>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</si>
  <si>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</si>
  <si>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</si>
  <si>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</si>
  <si>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</si>
  <si>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</si>
  <si>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</si>
  <si>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</si>
  <si>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</si>
  <si>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</si>
  <si>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</si>
  <si>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</si>
  <si>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</si>
  <si>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</si>
  <si>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</si>
  <si>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</si>
  <si>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</si>
  <si>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</si>
  <si>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</si>
  <si>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</si>
  <si>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</si>
  <si>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</si>
  <si>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</si>
  <si>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</si>
  <si>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</si>
  <si>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</si>
  <si>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</si>
  <si>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</si>
  <si>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</si>
  <si>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</si>
  <si>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</si>
  <si>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</si>
  <si>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</si>
  <si>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</si>
  <si>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</si>
  <si>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</si>
  <si>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</si>
  <si>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</si>
  <si>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</si>
  <si>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</si>
  <si>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</si>
  <si>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</si>
  <si>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</si>
  <si>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</si>
  <si>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</si>
  <si>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</si>
  <si>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</si>
  <si>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</si>
  <si>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</si>
  <si>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</si>
  <si>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</si>
  <si>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</si>
  <si>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</si>
  <si>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</si>
  <si>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</si>
  <si>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</si>
  <si>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</si>
  <si>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</si>
  <si>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</si>
  <si>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</si>
  <si>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</si>
  <si>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</si>
  <si>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</si>
  <si>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</si>
  <si>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</si>
  <si>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</si>
  <si>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</si>
  <si>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</si>
  <si>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</si>
  <si>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</si>
  <si>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</si>
  <si>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</si>
  <si>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</si>
  <si>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</si>
  <si>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</si>
  <si>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</si>
  <si>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</si>
  <si>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</si>
  <si>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</si>
  <si>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</si>
  <si>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</si>
  <si>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</si>
  <si>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</si>
  <si>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</si>
  <si>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</si>
  <si>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</si>
  <si>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</si>
  <si>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</si>
  <si>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</si>
  <si>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</si>
  <si>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</si>
  <si>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</si>
  <si>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</si>
  <si>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</si>
  <si>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</si>
  <si>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</si>
  <si>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</si>
  <si>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</si>
  <si>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</si>
  <si>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</si>
  <si>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</si>
  <si>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</si>
  <si>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</si>
  <si>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</si>
  <si>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</si>
  <si>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</si>
  <si>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</si>
  <si>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</si>
  <si>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</si>
  <si>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</si>
  <si>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</si>
  <si>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</si>
  <si>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</si>
  <si>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</si>
  <si>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</si>
  <si>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</si>
  <si>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</si>
  <si>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</si>
  <si>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</si>
  <si>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</si>
  <si>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</si>
  <si>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</si>
  <si>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</si>
  <si>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</si>
  <si>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</si>
  <si>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</si>
  <si>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</si>
  <si>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</si>
  <si>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</si>
  <si>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</si>
  <si>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</si>
  <si>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</si>
  <si>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</si>
  <si>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</si>
  <si>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</si>
  <si>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</si>
  <si>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</si>
  <si>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</si>
  <si>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</si>
  <si>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</si>
  <si>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</si>
  <si>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</si>
  <si>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</si>
  <si>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</si>
  <si>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</si>
  <si>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</si>
  <si>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</si>
  <si>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</si>
  <si>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</si>
  <si>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</si>
  <si>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</si>
  <si>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</si>
  <si>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</si>
  <si>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</si>
  <si>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</si>
  <si>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</si>
  <si>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</si>
  <si>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</si>
  <si>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</si>
  <si>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</si>
  <si>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</si>
  <si>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</si>
  <si>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</si>
  <si>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</si>
  <si>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</si>
  <si>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</si>
  <si>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</si>
  <si>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</si>
  <si>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</si>
  <si>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</si>
  <si>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</si>
  <si>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</si>
  <si>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</si>
  <si>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</si>
  <si>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</si>
  <si>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</si>
  <si>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</si>
  <si>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</si>
  <si>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</si>
  <si>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</si>
  <si>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</si>
  <si>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</si>
  <si>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</si>
  <si>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</si>
  <si>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</si>
  <si>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</si>
  <si>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</si>
  <si>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</si>
  <si>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</si>
  <si>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</si>
  <si>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</si>
  <si>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</si>
  <si>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</si>
  <si>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</si>
  <si>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</si>
  <si>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</si>
  <si>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</si>
  <si>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</si>
  <si>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</si>
  <si>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</si>
  <si>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</si>
  <si>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</si>
  <si>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</si>
  <si>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</si>
  <si>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</si>
  <si>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</si>
  <si>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</si>
  <si>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</si>
  <si>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</si>
  <si>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</si>
  <si>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</si>
  <si>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</si>
  <si>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</si>
  <si>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</si>
  <si>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</si>
  <si>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</si>
  <si>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</si>
  <si>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</si>
  <si>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</si>
  <si>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</si>
  <si>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</si>
  <si>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</si>
  <si>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</si>
  <si>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</si>
  <si>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</si>
  <si>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</si>
  <si>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</si>
  <si>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</si>
  <si>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</si>
  <si>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</si>
  <si>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</si>
  <si>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</si>
  <si>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</si>
  <si>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</si>
  <si>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</si>
  <si>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</si>
  <si>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</si>
  <si>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</si>
  <si>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</si>
  <si>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</si>
  <si>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</si>
  <si>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</si>
  <si>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</si>
  <si>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</si>
  <si>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</si>
  <si>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</si>
  <si>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</si>
  <si>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</si>
  <si>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</si>
  <si>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</si>
  <si>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</si>
  <si>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</si>
  <si>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</si>
  <si>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</si>
  <si>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</si>
  <si>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</si>
  <si>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</si>
  <si>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</si>
  <si>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</si>
  <si>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</si>
  <si>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</si>
  <si>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</si>
  <si>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</si>
  <si>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</si>
  <si>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</si>
  <si>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</si>
  <si>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</si>
  <si>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</si>
  <si>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</si>
  <si>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</si>
  <si>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</si>
  <si>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</si>
  <si>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</si>
  <si>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</si>
  <si>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</si>
  <si>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</si>
  <si>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</si>
  <si>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</si>
  <si>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</si>
  <si>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</si>
  <si>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</si>
  <si>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</si>
  <si>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</si>
  <si>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</si>
  <si>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</si>
  <si>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</si>
  <si>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</si>
  <si>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</si>
  <si>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</si>
  <si>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</si>
  <si>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</si>
  <si>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</si>
  <si>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</si>
  <si>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</si>
  <si>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</si>
  <si>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</si>
  <si>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</si>
  <si>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</si>
  <si>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</si>
  <si>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</si>
  <si>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</si>
  <si>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</si>
  <si>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</si>
  <si>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</si>
  <si>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</si>
  <si>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</si>
  <si>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</si>
  <si>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</si>
  <si>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</si>
  <si>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</si>
  <si>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</si>
  <si>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</si>
  <si>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</si>
  <si>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</si>
  <si>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</si>
  <si>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</si>
  <si>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</si>
  <si>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</si>
  <si>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</si>
  <si>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</si>
  <si>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</si>
  <si>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</si>
  <si>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</si>
  <si>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</si>
  <si>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</si>
  <si>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</si>
  <si>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</si>
  <si>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</si>
  <si>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</si>
  <si>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</si>
  <si>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</si>
  <si>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</si>
  <si>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</si>
  <si>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</si>
  <si>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</si>
  <si>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</si>
  <si>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</si>
  <si>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</si>
  <si>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</si>
  <si>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</si>
  <si>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</si>
  <si>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</si>
  <si>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</si>
  <si>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</si>
  <si>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</si>
  <si>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</si>
  <si>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</si>
  <si>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</si>
  <si>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</si>
  <si>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</si>
  <si>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</si>
  <si>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</si>
  <si>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</si>
  <si>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</si>
  <si>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</si>
  <si>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</si>
  <si>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</si>
  <si>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</si>
  <si>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</si>
  <si>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</si>
  <si>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</si>
  <si>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</si>
  <si>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</si>
  <si>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</si>
  <si>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</si>
  <si>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</si>
  <si>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</si>
  <si>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</si>
  <si>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</si>
  <si>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</si>
  <si>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</si>
  <si>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</si>
  <si>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</si>
  <si>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</si>
  <si>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</si>
  <si>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</si>
  <si>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</si>
  <si>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</si>
  <si>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</si>
  <si>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</si>
  <si>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</si>
  <si>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</si>
  <si>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</si>
  <si>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</si>
  <si>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</si>
  <si>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</si>
  <si>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</si>
  <si>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</si>
  <si>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</si>
  <si>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</si>
  <si>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</si>
  <si>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</si>
  <si>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</si>
  <si>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</si>
  <si>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</si>
  <si>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</si>
  <si>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</si>
  <si>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</si>
  <si>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</si>
  <si>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</si>
  <si>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</si>
  <si>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</si>
  <si>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</si>
  <si>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</si>
  <si>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</si>
  <si>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</si>
  <si>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</si>
  <si>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</si>
  <si>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</si>
  <si>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</si>
  <si>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</si>
  <si>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</si>
  <si>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</si>
  <si>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</si>
  <si>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</si>
  <si>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</si>
  <si>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</si>
  <si>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</si>
  <si>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</si>
  <si>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</si>
  <si>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</si>
  <si>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</si>
  <si>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</si>
  <si>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</si>
  <si>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</si>
  <si>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</si>
  <si>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</si>
  <si>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</si>
  <si>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</si>
  <si>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</si>
  <si>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</si>
  <si>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</si>
  <si>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</si>
  <si>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</si>
  <si>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</si>
  <si>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</si>
  <si>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</si>
  <si>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</si>
  <si>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</si>
  <si>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</si>
  <si>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</si>
  <si>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</si>
  <si>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</si>
  <si>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</si>
  <si>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</si>
  <si>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</si>
  <si>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</si>
  <si>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</si>
  <si>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</si>
  <si>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</si>
  <si>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</si>
  <si>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</si>
  <si>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</si>
  <si>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</si>
  <si>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</si>
  <si>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</si>
  <si>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</si>
  <si>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</si>
  <si>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</si>
  <si>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</si>
  <si>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</si>
  <si>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</si>
  <si>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</si>
  <si>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</si>
  <si>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</si>
  <si>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</si>
  <si>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</si>
  <si>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</si>
  <si>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</si>
  <si>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</si>
  <si>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</si>
  <si>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</si>
  <si>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</si>
  <si>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</si>
  <si>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</si>
  <si>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</si>
  <si>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</si>
  <si>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</si>
  <si>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</si>
  <si>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</si>
  <si>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</si>
  <si>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</si>
  <si>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</si>
  <si>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</si>
  <si>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</si>
  <si>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</si>
  <si>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</si>
  <si>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</si>
  <si>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</si>
  <si>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</si>
  <si>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</si>
  <si>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</si>
  <si>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</si>
  <si>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</si>
  <si>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</si>
  <si>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</si>
  <si>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</si>
  <si>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</si>
  <si>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</si>
  <si>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</si>
  <si>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</si>
  <si>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</si>
  <si>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</si>
  <si>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</si>
  <si>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</si>
  <si>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</si>
  <si>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</si>
  <si>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</si>
  <si>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</si>
  <si>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</si>
  <si>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</si>
  <si>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</si>
  <si>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</si>
  <si>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</si>
  <si>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</si>
  <si>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</si>
  <si>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</si>
  <si>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</si>
  <si>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</si>
  <si>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</si>
  <si>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</si>
  <si>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</si>
  <si>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</si>
  <si>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</si>
  <si>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</si>
  <si>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</si>
  <si>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</si>
  <si>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</si>
  <si>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</si>
  <si>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</si>
  <si>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</si>
  <si>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</si>
  <si>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</si>
  <si>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</si>
  <si>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</si>
  <si>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</si>
  <si>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</si>
  <si>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</si>
  <si>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</si>
  <si>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</si>
  <si>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</si>
  <si>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</si>
  <si>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</si>
  <si>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</si>
  <si>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</si>
  <si>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</si>
  <si>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</si>
  <si>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</si>
  <si>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</si>
  <si>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</si>
  <si>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</si>
  <si>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</si>
  <si>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</si>
  <si>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</si>
  <si>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</si>
  <si>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</si>
  <si>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</si>
  <si>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</si>
  <si>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</si>
  <si>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</si>
  <si>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</si>
  <si>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</si>
  <si>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</si>
  <si>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</si>
  <si>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</si>
  <si>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</si>
  <si>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</si>
  <si>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</si>
  <si>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</si>
  <si>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</si>
  <si>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</si>
  <si>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</si>
  <si>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</si>
  <si>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</si>
  <si>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</si>
  <si>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</si>
  <si>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</si>
  <si>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</si>
  <si>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</si>
  <si>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</si>
  <si>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</si>
  <si>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</si>
  <si>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</si>
  <si>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</si>
  <si>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</si>
  <si>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</si>
  <si>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</si>
  <si>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</si>
  <si>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</si>
  <si>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</si>
  <si>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</si>
  <si>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</si>
  <si>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</si>
  <si>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</si>
  <si>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</si>
  <si>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</si>
  <si>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</si>
  <si>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</si>
  <si>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</si>
  <si>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</si>
  <si>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</si>
  <si>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</si>
  <si>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</si>
  <si>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</si>
  <si>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</si>
  <si>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</si>
  <si>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</si>
  <si>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</si>
  <si>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</si>
  <si>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</si>
  <si>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</si>
  <si>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</si>
  <si>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</si>
  <si>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</si>
  <si>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</si>
  <si>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</si>
  <si>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</si>
  <si>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</si>
  <si>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</si>
  <si>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</si>
  <si>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</si>
  <si>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</si>
  <si>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</si>
  <si>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</si>
  <si>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</si>
  <si>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</si>
  <si>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</si>
  <si>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</si>
  <si>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</si>
  <si>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</si>
  <si>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</si>
  <si>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</si>
  <si>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</si>
  <si>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</si>
  <si>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</si>
  <si>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</si>
  <si>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</si>
  <si>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</si>
  <si>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</si>
  <si>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</si>
  <si>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</si>
  <si>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</si>
  <si>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</si>
  <si>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</si>
  <si>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</si>
  <si>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</si>
  <si>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</si>
  <si>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</si>
  <si>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</si>
  <si>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</si>
  <si>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</si>
  <si>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</si>
  <si>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</si>
  <si>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</si>
  <si>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</si>
  <si>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</si>
  <si>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</si>
  <si>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</si>
  <si>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</si>
  <si>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</si>
  <si>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</si>
  <si>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</si>
  <si>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</si>
  <si>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</si>
  <si>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</si>
  <si>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</si>
  <si>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</si>
  <si>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</si>
  <si>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</si>
  <si>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</si>
  <si>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</si>
  <si>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</si>
  <si>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</si>
  <si>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</si>
  <si>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</si>
  <si>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</si>
  <si>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</si>
  <si>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</si>
  <si>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</si>
  <si>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</si>
  <si>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</si>
  <si>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</si>
  <si>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</si>
  <si>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</si>
  <si>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</si>
  <si>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</si>
  <si>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</si>
  <si>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</si>
  <si>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</si>
  <si>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</si>
  <si>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</si>
  <si>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</si>
  <si>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</si>
  <si>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</si>
  <si>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</si>
  <si>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</si>
  <si>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</si>
  <si>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</si>
  <si>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</si>
  <si>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</si>
  <si>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</si>
  <si>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</si>
  <si>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</si>
  <si>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</si>
  <si>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</si>
  <si>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</si>
  <si>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</si>
  <si>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</si>
  <si>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</si>
  <si>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</si>
  <si>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</si>
  <si>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</si>
  <si>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</si>
  <si>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</si>
  <si>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</si>
  <si>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</si>
  <si>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</si>
  <si>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</si>
  <si>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</si>
  <si>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</si>
  <si>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</si>
  <si>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</si>
  <si>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</si>
  <si>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</si>
  <si>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</si>
  <si>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</si>
  <si>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</si>
  <si>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</si>
  <si>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</si>
  <si>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</si>
  <si>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</si>
  <si>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</si>
  <si>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</si>
  <si>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</si>
  <si>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</si>
  <si>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</si>
  <si>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</si>
  <si>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</si>
  <si>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</si>
  <si>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</si>
  <si>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</si>
  <si>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</si>
  <si>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</si>
  <si>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</si>
  <si>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</si>
  <si>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</si>
  <si>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</si>
  <si>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</si>
  <si>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</si>
  <si>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</si>
  <si>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</si>
  <si>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</si>
  <si>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</si>
  <si>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</si>
  <si>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</si>
  <si>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</si>
  <si>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</si>
  <si>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</si>
  <si>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</si>
  <si>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</si>
  <si>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</si>
  <si>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</si>
  <si>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</si>
  <si>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</si>
  <si>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</si>
  <si>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</si>
  <si>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</si>
  <si>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</si>
  <si>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</si>
  <si>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</si>
  <si>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</si>
  <si>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</si>
  <si>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</si>
  <si>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</si>
  <si>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</si>
  <si>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</si>
  <si>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</si>
  <si>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</si>
  <si>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</si>
  <si>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</si>
  <si>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</si>
  <si>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</si>
  <si>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</si>
  <si>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</si>
  <si>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</si>
  <si>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</si>
  <si>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</si>
  <si>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</si>
  <si>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</si>
  <si>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</si>
  <si>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</si>
  <si>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</si>
  <si>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</si>
  <si>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</si>
  <si>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</si>
  <si>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</si>
  <si>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</si>
  <si>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</si>
  <si>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</si>
  <si>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</si>
  <si>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</si>
  <si>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</si>
  <si>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</si>
  <si>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</si>
  <si>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</si>
  <si>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</si>
  <si>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</si>
  <si>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</si>
  <si>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</si>
  <si>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</si>
  <si>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</si>
  <si>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</si>
  <si>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</si>
  <si>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</si>
  <si>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</si>
  <si>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</si>
  <si>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</si>
  <si>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</si>
  <si>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</si>
  <si>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</si>
  <si>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</si>
  <si>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</si>
  <si>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</si>
  <si>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</si>
  <si>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</si>
  <si>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</si>
  <si>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</si>
  <si>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</si>
  <si>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</si>
  <si>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</si>
  <si>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</si>
  <si>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</si>
  <si>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</si>
  <si>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</si>
  <si>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</si>
  <si>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</si>
  <si>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</si>
  <si>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</si>
  <si>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</si>
  <si>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</si>
  <si>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</si>
  <si>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</si>
  <si>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</si>
  <si>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</si>
  <si>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</si>
  <si>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</si>
  <si>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</si>
  <si>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</si>
  <si>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</si>
  <si>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</si>
  <si>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</si>
  <si>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</si>
  <si>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</si>
  <si>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</si>
  <si>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</si>
  <si>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</si>
  <si>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</si>
  <si>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</si>
  <si>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</si>
  <si>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</si>
  <si>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</si>
  <si>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</si>
  <si>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</si>
  <si>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</si>
  <si>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</si>
  <si>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</si>
  <si>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</si>
  <si>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</si>
  <si>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</si>
  <si>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</si>
  <si>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</si>
  <si>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</si>
  <si>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</si>
  <si>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</si>
  <si>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</si>
  <si>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</si>
  <si>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</si>
  <si>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</si>
  <si>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</si>
  <si>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</si>
  <si>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</si>
  <si>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</si>
  <si>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</si>
  <si>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</si>
  <si>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</si>
  <si>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</si>
  <si>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</si>
  <si>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</si>
  <si>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</si>
  <si>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</si>
  <si>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</si>
  <si>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</si>
  <si>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</si>
  <si>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</si>
  <si>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</si>
  <si>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</si>
  <si>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</si>
  <si>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</si>
  <si>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</si>
  <si>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</si>
  <si>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</si>
  <si>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</si>
  <si>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</si>
  <si>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</si>
  <si>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</si>
  <si>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</si>
  <si>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</si>
  <si>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</si>
  <si>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</si>
  <si>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</si>
  <si>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</si>
  <si>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</si>
  <si>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</si>
  <si>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</si>
  <si>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</si>
  <si>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</si>
  <si>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</si>
  <si>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</si>
  <si>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</si>
  <si>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</si>
  <si>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</si>
  <si>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</si>
  <si>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</si>
  <si>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</si>
  <si>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</si>
  <si>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</si>
  <si>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</si>
  <si>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</si>
  <si>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</si>
  <si>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</si>
  <si>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</si>
  <si>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</si>
  <si>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</si>
  <si>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</si>
  <si>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</si>
  <si>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</si>
  <si>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</si>
  <si>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</si>
  <si>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</si>
  <si>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</si>
  <si>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</si>
  <si>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</si>
  <si>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</si>
  <si>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</si>
  <si>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</si>
  <si>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</si>
  <si>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</si>
  <si>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</si>
  <si>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</si>
  <si>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</si>
  <si>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</si>
  <si>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</si>
  <si>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</si>
  <si>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</si>
  <si>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</si>
  <si>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</si>
  <si>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</si>
  <si>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</si>
  <si>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</si>
  <si>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</si>
  <si>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</si>
  <si>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</si>
  <si>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</si>
  <si>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</si>
  <si>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</si>
  <si>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</si>
  <si>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</si>
  <si>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</si>
  <si>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</si>
  <si>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</si>
  <si>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</si>
  <si>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</si>
  <si>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</si>
  <si>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</si>
  <si>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</si>
  <si>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</si>
  <si>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</si>
  <si>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</si>
  <si>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</si>
  <si>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</si>
  <si>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</si>
  <si>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</si>
  <si>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</si>
  <si>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</si>
  <si>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</si>
  <si>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</si>
  <si>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</si>
  <si>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</si>
  <si>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</si>
  <si>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</si>
  <si>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</si>
  <si>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</si>
  <si>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</si>
  <si>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</si>
  <si>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</si>
  <si>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</si>
  <si>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</si>
  <si>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</si>
  <si>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</si>
  <si>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</si>
  <si>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</si>
  <si>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</si>
  <si>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</si>
  <si>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</si>
  <si>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</si>
  <si>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</si>
  <si>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</si>
  <si>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</si>
  <si>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</si>
  <si>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</si>
  <si>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</si>
  <si>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</si>
  <si>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</si>
  <si>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</si>
  <si>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</si>
  <si>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</si>
  <si>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</si>
  <si>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</si>
  <si>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</si>
  <si>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</si>
  <si>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</si>
  <si>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</si>
  <si>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</si>
  <si>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</si>
  <si>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</si>
  <si>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</si>
  <si>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</si>
  <si>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</si>
  <si>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</si>
  <si>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</si>
  <si>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</si>
  <si>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</si>
  <si>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</si>
  <si>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</si>
  <si>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</si>
  <si>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</si>
  <si>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</si>
  <si>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</si>
  <si>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</si>
  <si>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</si>
  <si>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</si>
  <si>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</si>
  <si>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</si>
  <si>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</si>
  <si>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</si>
  <si>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</si>
  <si>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</si>
  <si>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</si>
  <si>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</si>
  <si>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</si>
  <si>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</si>
  <si>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</si>
  <si>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</si>
  <si>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</si>
  <si>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</si>
  <si>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</si>
  <si>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</si>
  <si>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</si>
  <si>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</si>
  <si>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</si>
  <si>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</si>
  <si>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</si>
  <si>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</si>
  <si>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</si>
  <si>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</si>
  <si>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</si>
  <si>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</si>
  <si>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</si>
  <si>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</si>
  <si>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</si>
  <si>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</si>
  <si>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</si>
  <si>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</si>
  <si>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</si>
  <si>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</si>
  <si>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</si>
  <si>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</si>
  <si>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</si>
  <si>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</si>
  <si>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</si>
  <si>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</si>
  <si>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</si>
  <si>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</si>
  <si>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</si>
  <si>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</si>
  <si>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</si>
  <si>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</si>
  <si>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</si>
  <si>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</si>
  <si>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</si>
  <si>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</si>
  <si>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</si>
  <si>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</si>
  <si>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</si>
  <si>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</si>
  <si>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</si>
  <si>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</si>
  <si>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</si>
  <si>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</si>
  <si>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</si>
  <si>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</si>
  <si>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</si>
  <si>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</si>
  <si>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</si>
  <si>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</si>
  <si>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</si>
  <si>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</si>
  <si>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</si>
  <si>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</si>
  <si>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</si>
  <si>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</si>
  <si>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</si>
  <si>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</si>
  <si>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</si>
  <si>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</si>
  <si>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</si>
  <si>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</si>
  <si>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</si>
  <si>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</si>
  <si>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</si>
  <si>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</si>
  <si>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</si>
  <si>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</si>
  <si>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</si>
  <si>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</si>
  <si>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</si>
  <si>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</si>
  <si>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</si>
  <si>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</si>
  <si>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</si>
  <si>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</si>
  <si>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</si>
  <si>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</si>
  <si>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</si>
  <si>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</si>
  <si>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</si>
  <si>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</si>
  <si>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</si>
  <si>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</si>
  <si>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</si>
  <si>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</si>
  <si>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</si>
  <si>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</si>
  <si>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</si>
  <si>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</si>
  <si>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</si>
  <si>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</si>
  <si>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</si>
  <si>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</si>
  <si>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</si>
  <si>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</si>
  <si>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</si>
  <si>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</si>
  <si>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</si>
  <si>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</si>
  <si>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</si>
  <si>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</si>
  <si>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</si>
  <si>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</si>
  <si>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</si>
  <si>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</si>
  <si>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</si>
  <si>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</si>
  <si>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</si>
  <si>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</si>
  <si>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</si>
  <si>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</si>
  <si>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</si>
  <si>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</si>
  <si>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</si>
  <si>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</si>
  <si>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</si>
  <si>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</si>
  <si>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</si>
  <si>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</si>
  <si>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</si>
  <si>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</si>
  <si>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</si>
  <si>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</si>
  <si>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</si>
  <si>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</si>
  <si>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</si>
  <si>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</si>
  <si>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</si>
  <si>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</si>
  <si>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</si>
  <si>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</si>
  <si>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</si>
  <si>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</si>
  <si>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</si>
  <si>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</si>
  <si>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</si>
  <si>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</si>
  <si>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</si>
  <si>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</si>
  <si>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</si>
  <si>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</si>
  <si>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</si>
  <si>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</si>
  <si>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</si>
  <si>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</si>
  <si>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</si>
  <si>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</si>
  <si>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</si>
  <si>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</si>
  <si>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</si>
  <si>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</si>
  <si>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</si>
  <si>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</si>
  <si>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</si>
  <si>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</si>
  <si>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</si>
  <si>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</si>
  <si>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</si>
  <si>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</si>
  <si>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</si>
  <si>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</si>
  <si>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</si>
  <si>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</si>
  <si>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</si>
  <si>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</si>
  <si>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</si>
  <si>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</si>
  <si>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</si>
  <si>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</si>
  <si>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</si>
  <si>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</si>
  <si>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</si>
  <si>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</si>
  <si>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</si>
  <si>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</si>
  <si>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</si>
  <si>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</si>
  <si>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</si>
  <si>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</si>
  <si>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</si>
  <si>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</si>
  <si>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</si>
  <si>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</si>
  <si>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</si>
  <si>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</si>
  <si>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</si>
  <si>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</si>
  <si>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</si>
  <si>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</si>
  <si>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</si>
  <si>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</si>
  <si>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</si>
  <si>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</si>
  <si>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</si>
  <si>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</si>
  <si>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</si>
  <si>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</si>
  <si>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</si>
  <si>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</si>
  <si>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</si>
  <si>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</si>
  <si>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</si>
  <si>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</si>
  <si>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</si>
  <si>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</si>
  <si>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</si>
  <si>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</si>
  <si>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</si>
  <si>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</si>
  <si>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</si>
  <si>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</si>
  <si>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</si>
  <si>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</si>
  <si>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</si>
  <si>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</si>
  <si>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</si>
  <si>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</si>
  <si>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</si>
  <si>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</si>
  <si>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</si>
  <si>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</si>
  <si>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</si>
  <si>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</si>
  <si>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</si>
  <si>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</si>
  <si>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</si>
  <si>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</si>
  <si>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</si>
  <si>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</si>
  <si>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</si>
  <si>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</si>
  <si>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</si>
  <si>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</si>
  <si>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</si>
  <si>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</si>
  <si>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</si>
  <si>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</si>
  <si>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</si>
  <si>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</si>
  <si>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</si>
  <si>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</si>
  <si>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</si>
  <si>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</si>
  <si>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</si>
  <si>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</si>
  <si>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</si>
  <si>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</si>
  <si>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</si>
  <si>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</si>
  <si>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</si>
  <si>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</si>
  <si>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</si>
  <si>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</si>
  <si>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</si>
  <si>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</si>
  <si>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</si>
  <si>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</si>
  <si>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</si>
  <si>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</si>
  <si>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</si>
  <si>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</si>
  <si>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</si>
  <si>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</si>
  <si>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</si>
  <si>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</si>
  <si>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</si>
  <si>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</si>
  <si>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</si>
  <si>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</si>
  <si>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</si>
  <si>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</si>
  <si>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</si>
  <si>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</si>
  <si>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</si>
  <si>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</si>
  <si>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</si>
  <si>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</si>
  <si>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</si>
  <si>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</si>
  <si>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</si>
  <si>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</si>
  <si>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</si>
  <si>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</si>
  <si>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</si>
  <si>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</si>
  <si>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</si>
  <si>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</si>
  <si>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</si>
  <si>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</si>
  <si>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</si>
  <si>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</si>
  <si>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</si>
  <si>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</si>
  <si>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</si>
  <si>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</si>
  <si>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</si>
  <si>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</si>
  <si>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</si>
  <si>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</si>
  <si>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</si>
  <si>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</si>
  <si>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</si>
  <si>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</si>
  <si>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</si>
  <si>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</si>
  <si>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</si>
  <si>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</si>
  <si>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</si>
  <si>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</si>
  <si>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</si>
  <si>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</si>
  <si>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</si>
  <si>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</si>
  <si>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</si>
  <si>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</si>
  <si>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</si>
  <si>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</si>
  <si>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</si>
  <si>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</si>
  <si>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</si>
  <si>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</si>
  <si>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</si>
  <si>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</si>
  <si>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</si>
  <si>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</si>
  <si>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</si>
  <si>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</si>
  <si>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</si>
  <si>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</si>
  <si>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</si>
  <si>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</si>
  <si>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</si>
  <si>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</si>
  <si>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</si>
  <si>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</si>
  <si>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</si>
  <si>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</si>
  <si>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</si>
  <si>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</si>
  <si>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</si>
  <si>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</si>
  <si>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</si>
  <si>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</si>
  <si>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</si>
  <si>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</si>
  <si>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</si>
  <si>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</si>
  <si>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</si>
  <si>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</si>
  <si>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</si>
  <si>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</si>
  <si>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</si>
  <si>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</si>
  <si>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</si>
  <si>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</si>
  <si>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</si>
  <si>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</si>
  <si>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</si>
  <si>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</si>
  <si>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</si>
  <si>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</si>
  <si>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</si>
  <si>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</si>
  <si>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</si>
  <si>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</si>
  <si>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</si>
  <si>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</si>
  <si>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</si>
  <si>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</si>
  <si>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</si>
  <si>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</si>
  <si>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</si>
  <si>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</si>
  <si>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</si>
  <si>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</si>
  <si>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</si>
  <si>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</si>
  <si>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</si>
  <si>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</si>
  <si>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</si>
  <si>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</si>
  <si>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</si>
  <si>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</si>
  <si>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</si>
  <si>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</si>
  <si>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</si>
  <si>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</si>
  <si>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</si>
  <si>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</si>
  <si>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</si>
  <si>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</si>
  <si>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</si>
  <si>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</si>
  <si>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</si>
  <si>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</si>
  <si>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</si>
  <si>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</si>
  <si>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</si>
  <si>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</si>
  <si>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</si>
  <si>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</si>
  <si>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</si>
  <si>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</si>
  <si>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</si>
  <si>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</si>
  <si>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</si>
  <si>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</si>
  <si>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</si>
  <si>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</si>
  <si>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</si>
  <si>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</si>
  <si>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</si>
  <si>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</si>
  <si>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</si>
  <si>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</si>
  <si>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</si>
  <si>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</si>
  <si>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</si>
  <si>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</si>
  <si>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</si>
  <si>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</si>
  <si>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</si>
  <si>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</si>
  <si>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</si>
  <si>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</si>
  <si>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</si>
  <si>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</si>
  <si>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</si>
  <si>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</si>
  <si>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</si>
  <si>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</si>
  <si>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</si>
  <si>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</si>
  <si>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</si>
  <si>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</si>
  <si>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</si>
  <si>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</si>
  <si>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</si>
  <si>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</si>
  <si>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</si>
  <si>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</si>
  <si>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</si>
  <si>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</si>
  <si>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</si>
  <si>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</si>
  <si>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</si>
  <si>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</si>
  <si>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</si>
  <si>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</si>
  <si>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</si>
  <si>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</si>
  <si>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</si>
  <si>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</si>
  <si>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</si>
  <si>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</si>
  <si>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</si>
  <si>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</si>
  <si>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</si>
  <si>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</si>
  <si>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</si>
  <si>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</si>
  <si>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</si>
  <si>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</si>
  <si>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</si>
  <si>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</si>
  <si>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</si>
  <si>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</si>
  <si>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</si>
  <si>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</si>
  <si>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</si>
  <si>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</si>
  <si>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</si>
  <si>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</si>
  <si>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</si>
  <si>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</si>
  <si>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</si>
  <si>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</si>
  <si>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</si>
  <si>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</si>
  <si>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</si>
  <si>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</si>
  <si>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</si>
  <si>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</si>
  <si>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</si>
  <si>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</si>
  <si>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</si>
  <si>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</si>
  <si>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</si>
  <si>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</si>
  <si>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</si>
  <si>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</si>
  <si>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</si>
  <si>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</si>
  <si>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</si>
  <si>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</si>
  <si>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</si>
  <si>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</si>
  <si>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</si>
  <si>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</si>
  <si>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</si>
  <si>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</si>
  <si>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</si>
  <si>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</si>
  <si>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</si>
  <si>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</si>
  <si>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</si>
  <si>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</si>
  <si>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</si>
  <si>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</si>
  <si>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</si>
  <si>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</si>
  <si>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</si>
  <si>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</si>
  <si>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</si>
  <si>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</si>
  <si>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</si>
  <si>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</si>
  <si>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</si>
  <si>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</si>
  <si>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</si>
  <si>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</si>
  <si>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</si>
  <si>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</si>
  <si>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</si>
  <si>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</si>
  <si>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</si>
  <si>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</si>
  <si>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</si>
  <si>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</si>
  <si>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</si>
  <si>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</si>
  <si>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</si>
  <si>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</si>
  <si>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</si>
  <si>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</si>
  <si>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</si>
  <si>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</si>
  <si>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</si>
  <si>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</si>
  <si>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</si>
  <si>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</si>
  <si>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</si>
  <si>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</si>
  <si>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</si>
  <si>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</si>
  <si>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</si>
  <si>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</si>
  <si>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</si>
  <si>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</si>
  <si>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</si>
  <si>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</si>
  <si>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</si>
  <si>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</si>
  <si>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</si>
  <si>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</si>
  <si>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</si>
  <si>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</si>
  <si>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</si>
  <si>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</si>
  <si>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</si>
  <si>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</si>
  <si>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</si>
  <si>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</si>
  <si>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</si>
  <si>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</si>
  <si>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</si>
  <si>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</si>
  <si>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</si>
  <si>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</si>
  <si>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</si>
  <si>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</si>
  <si>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</si>
  <si>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</si>
  <si>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</si>
  <si>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</si>
  <si>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</si>
  <si>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</si>
  <si>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</si>
  <si>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</si>
  <si>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</si>
  <si>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</si>
  <si>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</si>
  <si>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</si>
  <si>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</si>
  <si>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</si>
  <si>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</si>
  <si>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</si>
  <si>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</si>
  <si>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</si>
  <si>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</si>
  <si>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</si>
  <si>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</si>
  <si>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</si>
  <si>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</si>
  <si>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</si>
  <si>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</si>
  <si>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</si>
  <si>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</si>
  <si>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</si>
  <si>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</si>
  <si>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</si>
  <si>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</si>
  <si>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</si>
  <si>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</si>
  <si>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</si>
  <si>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</si>
  <si>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</si>
  <si>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</si>
  <si>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</si>
  <si>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</si>
  <si>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</si>
  <si>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</si>
  <si>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</si>
  <si>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</si>
  <si>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</si>
  <si>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</si>
  <si>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</si>
  <si>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</si>
  <si>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</si>
  <si>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</si>
  <si>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</si>
  <si>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</si>
  <si>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</si>
  <si>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</si>
  <si>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</si>
  <si>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</si>
  <si>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</si>
  <si>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</si>
  <si>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</si>
  <si>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</si>
  <si>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</si>
  <si>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</si>
  <si>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</si>
  <si>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</si>
  <si>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</si>
  <si>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</si>
  <si>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</si>
  <si>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</si>
  <si>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</si>
  <si>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</si>
  <si>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</si>
  <si>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</si>
  <si>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</si>
  <si>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</si>
  <si>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</si>
  <si>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</si>
  <si>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</si>
  <si>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</si>
  <si>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</si>
  <si>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</si>
  <si>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</si>
  <si>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</si>
  <si>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</si>
  <si>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</si>
  <si>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</si>
  <si>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</si>
  <si>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</si>
  <si>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</si>
  <si>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</si>
  <si>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</si>
  <si>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</si>
  <si>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</si>
  <si>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</si>
  <si>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</si>
  <si>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</si>
  <si>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</si>
  <si>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</si>
  <si>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</si>
  <si>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</si>
  <si>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</si>
  <si>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</si>
  <si>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</si>
  <si>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</si>
  <si>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</si>
  <si>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</si>
  <si>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</si>
  <si>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</si>
  <si>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</si>
  <si>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</si>
  <si>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</si>
  <si>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</si>
  <si>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</si>
  <si>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</si>
  <si>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</si>
  <si>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</si>
  <si>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</si>
  <si>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</si>
  <si>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</si>
  <si>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</si>
  <si>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</si>
  <si>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</si>
  <si>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</si>
  <si>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</si>
  <si>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</si>
  <si>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</si>
  <si>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</si>
  <si>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</si>
  <si>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</si>
  <si>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</si>
  <si>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</si>
  <si>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</si>
  <si>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</si>
  <si>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</si>
  <si>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</si>
  <si>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</si>
  <si>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</si>
  <si>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</si>
  <si>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</si>
  <si>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</si>
  <si>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</si>
  <si>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</si>
  <si>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</si>
  <si>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</si>
  <si>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</si>
  <si>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</si>
  <si>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</si>
  <si>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</si>
  <si>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</si>
  <si>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</si>
  <si>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</si>
  <si>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</si>
  <si>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</si>
  <si>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</si>
  <si>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</si>
  <si>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</si>
  <si>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</si>
  <si>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</si>
  <si>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</si>
  <si>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</si>
  <si>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</si>
  <si>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</si>
  <si>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</si>
  <si>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</si>
  <si>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</si>
  <si>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</si>
  <si>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</si>
  <si>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</si>
  <si>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</si>
  <si>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</si>
  <si>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</si>
  <si>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</si>
  <si>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</si>
  <si>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</si>
  <si>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</si>
  <si>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</si>
  <si>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</si>
  <si>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</si>
  <si>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</si>
  <si>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</si>
  <si>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</si>
  <si>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</si>
  <si>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</si>
  <si>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</si>
  <si>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</si>
  <si>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</si>
  <si>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</si>
  <si>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</si>
  <si>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</si>
  <si>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</si>
  <si>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</si>
  <si>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</si>
  <si>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</si>
  <si>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</si>
  <si>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</si>
  <si>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</si>
  <si>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</si>
  <si>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</si>
  <si>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</si>
  <si>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</si>
  <si>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</si>
  <si>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</si>
  <si>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</si>
  <si>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</si>
  <si>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</si>
  <si>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</si>
  <si>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</si>
  <si>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</si>
  <si>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</si>
  <si>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</si>
  <si>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</si>
  <si>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</si>
  <si>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</si>
  <si>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</si>
  <si>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</si>
  <si>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</si>
  <si>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</si>
  <si>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</si>
  <si>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</si>
  <si>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</si>
  <si>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</si>
  <si>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</si>
  <si>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</si>
  <si>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</si>
  <si>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</si>
  <si>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</si>
  <si>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</si>
  <si>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</si>
  <si>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</si>
  <si>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</si>
  <si>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</si>
  <si>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</si>
  <si>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</si>
  <si>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</si>
  <si>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</si>
  <si>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</si>
  <si>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</si>
  <si>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</si>
  <si>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</si>
  <si>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</si>
  <si>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</si>
  <si>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</si>
  <si>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</si>
  <si>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</si>
  <si>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</si>
  <si>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</si>
  <si>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</si>
  <si>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</si>
  <si>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</si>
  <si>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</si>
  <si>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</si>
  <si>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</si>
  <si>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</si>
  <si>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</si>
  <si>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</si>
  <si>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</si>
  <si>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</si>
  <si>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</si>
  <si>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</si>
  <si>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</si>
  <si>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</si>
  <si>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</si>
  <si>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</si>
  <si>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</si>
  <si>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</si>
  <si>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</si>
  <si>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</si>
  <si>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</si>
  <si>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</si>
  <si>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</si>
  <si>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</si>
  <si>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</si>
  <si>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</si>
  <si>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</si>
  <si>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</si>
  <si>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</si>
  <si>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</si>
  <si>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</si>
  <si>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</si>
  <si>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</si>
  <si>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</si>
  <si>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</si>
  <si>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</si>
  <si>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</si>
  <si>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</si>
  <si>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</si>
  <si>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</si>
  <si>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</si>
  <si>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</si>
  <si>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</si>
  <si>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</si>
  <si>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</si>
  <si>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</si>
  <si>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</si>
  <si>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</si>
  <si>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</si>
  <si>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</si>
  <si>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</si>
  <si>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</si>
  <si>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</si>
  <si>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</si>
  <si>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</si>
  <si>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</si>
  <si>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</si>
  <si>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</si>
  <si>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</si>
  <si>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</si>
  <si>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</si>
  <si>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</si>
  <si>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</si>
  <si>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</si>
  <si>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</si>
  <si>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</si>
  <si>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</si>
  <si>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</si>
  <si>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</si>
  <si>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</si>
  <si>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</si>
  <si>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</si>
  <si>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</si>
  <si>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</si>
  <si>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</si>
  <si>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</si>
  <si>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</si>
  <si>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</si>
  <si>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</si>
  <si>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</si>
  <si>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</si>
  <si>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</si>
  <si>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</si>
  <si>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</si>
  <si>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</si>
  <si>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</si>
  <si>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</si>
  <si>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</si>
  <si>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</si>
  <si>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</si>
  <si>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</si>
  <si>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</si>
  <si>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</si>
  <si>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</si>
  <si>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</si>
  <si>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</si>
  <si>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</si>
  <si>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</si>
  <si>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</si>
  <si>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</si>
  <si>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</si>
  <si>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</si>
  <si>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</si>
  <si>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</si>
  <si>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</si>
  <si>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</si>
  <si>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</si>
  <si>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</si>
  <si>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</si>
  <si>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</si>
  <si>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</si>
  <si>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</si>
  <si>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</si>
  <si>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</si>
  <si>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</si>
  <si>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</si>
  <si>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</si>
  <si>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</si>
  <si>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</si>
  <si>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</si>
  <si>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</si>
  <si>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</si>
  <si>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</si>
  <si>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</si>
  <si>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</si>
  <si>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</si>
  <si>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</si>
  <si>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</si>
  <si>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</si>
  <si>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</si>
  <si>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</si>
  <si>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</si>
  <si>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</si>
  <si>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</si>
  <si>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</si>
  <si>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</si>
  <si>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</si>
  <si>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</si>
  <si>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</si>
  <si>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</si>
  <si>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</si>
  <si>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</si>
  <si>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</si>
  <si>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</si>
  <si>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</si>
  <si>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</si>
  <si>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</si>
  <si>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</si>
  <si>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</si>
  <si>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</si>
  <si>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</si>
  <si>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</si>
  <si>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</si>
  <si>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</si>
  <si>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</si>
  <si>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</si>
  <si>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</si>
  <si>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</si>
  <si>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</si>
  <si>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</si>
  <si>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</si>
  <si>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</si>
  <si>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</si>
  <si>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</si>
  <si>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</si>
  <si>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</si>
  <si>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</si>
  <si>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</si>
  <si>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</si>
  <si>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</si>
  <si>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</si>
  <si>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</si>
  <si>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</si>
  <si>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</si>
  <si>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</si>
  <si>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</si>
  <si>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</si>
  <si>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</si>
  <si>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</si>
  <si>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</si>
  <si>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</si>
  <si>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</si>
  <si>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</si>
  <si>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</si>
  <si>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</si>
  <si>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</si>
  <si>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</si>
  <si>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</si>
  <si>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</si>
  <si>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</si>
  <si>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</si>
  <si>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</si>
  <si>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</si>
  <si>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</si>
  <si>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</si>
  <si>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</si>
  <si>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</si>
  <si>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</si>
  <si>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</si>
  <si>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</si>
  <si>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</si>
  <si>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</si>
  <si>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</si>
  <si>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</si>
  <si>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</si>
  <si>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</si>
  <si>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</si>
  <si>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</si>
  <si>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</si>
  <si>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</si>
  <si>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</si>
  <si>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</si>
  <si>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</si>
  <si>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</si>
  <si>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</si>
  <si>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</si>
  <si>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</si>
  <si>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</si>
  <si>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</si>
  <si>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</si>
  <si>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</si>
  <si>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</si>
  <si>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</si>
  <si>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</si>
  <si>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</si>
  <si>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</si>
  <si>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</si>
  <si>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</si>
  <si>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</si>
  <si>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</si>
  <si>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</si>
  <si>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</si>
  <si>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</si>
  <si>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</si>
  <si>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</si>
  <si>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</si>
  <si>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</si>
  <si>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</si>
  <si>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</si>
  <si>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</si>
  <si>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</si>
  <si>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</si>
  <si>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</si>
  <si>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</si>
  <si>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</si>
  <si>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</si>
  <si>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</si>
  <si>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</si>
  <si>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</si>
  <si>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</si>
  <si>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</si>
  <si>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</si>
  <si>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</si>
  <si>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</si>
  <si>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</si>
  <si>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</si>
  <si>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</si>
  <si>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</si>
  <si>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</si>
  <si>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</si>
  <si>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</si>
  <si>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</si>
  <si>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</si>
  <si>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</si>
  <si>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</si>
  <si>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</si>
  <si>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</si>
  <si>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</si>
  <si>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</si>
  <si>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</si>
  <si>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</si>
  <si>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</si>
  <si>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</si>
  <si>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</si>
  <si>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</si>
  <si>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</si>
  <si>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</si>
  <si>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</si>
  <si>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</si>
  <si>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</si>
  <si>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</si>
  <si>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</si>
  <si>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</si>
  <si>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</si>
  <si>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</si>
  <si>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</si>
  <si>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</si>
  <si>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</si>
  <si>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</si>
  <si>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</si>
  <si>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</si>
  <si>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</si>
  <si>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</si>
  <si>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</si>
  <si>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</si>
  <si>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</si>
  <si>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</si>
  <si>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</si>
  <si>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</si>
  <si>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</si>
  <si>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</si>
  <si>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</si>
  <si>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</si>
  <si>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</si>
  <si>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</si>
  <si>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</si>
  <si>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</si>
  <si>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</si>
  <si>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</si>
  <si>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</si>
  <si>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</si>
  <si>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</si>
  <si>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</si>
  <si>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</si>
  <si>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</si>
  <si>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</si>
  <si>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</si>
  <si>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</si>
  <si>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</si>
  <si>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</si>
  <si>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</si>
  <si>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</si>
  <si>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</si>
  <si>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</si>
  <si>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</si>
  <si>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</si>
  <si>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</si>
  <si>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</si>
  <si>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</si>
  <si>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</si>
  <si>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</si>
  <si>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</si>
  <si>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</si>
  <si>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</si>
  <si>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</si>
  <si>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</si>
  <si>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</si>
  <si>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</si>
  <si>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</si>
  <si>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</si>
  <si>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</si>
  <si>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</si>
  <si>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</si>
  <si>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</si>
  <si>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</si>
  <si>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</si>
  <si>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</si>
  <si>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</si>
  <si>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</si>
  <si>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</si>
  <si>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</si>
  <si>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</si>
  <si>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</si>
  <si>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</si>
  <si>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</si>
  <si>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</si>
  <si>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</si>
  <si>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</si>
  <si>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</si>
  <si>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</si>
  <si>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</si>
  <si>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</si>
  <si>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</si>
  <si>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</si>
  <si>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</si>
  <si>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</si>
  <si>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</si>
  <si>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</si>
  <si>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</si>
  <si>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</si>
  <si>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</si>
  <si>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</si>
  <si>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</si>
  <si>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</si>
  <si>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</si>
  <si>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</si>
  <si>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</si>
  <si>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</si>
  <si>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</si>
  <si>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</si>
  <si>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</si>
  <si>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</si>
  <si>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</si>
  <si>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</si>
  <si>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</si>
  <si>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</si>
  <si>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</si>
  <si>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</si>
  <si>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</si>
  <si>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</si>
  <si>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</si>
  <si>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</si>
  <si>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</si>
  <si>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</si>
  <si>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</si>
  <si>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</si>
  <si>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</si>
  <si>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</si>
  <si>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</si>
  <si>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</si>
  <si>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</si>
  <si>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</si>
  <si>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</si>
  <si>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</si>
  <si>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</si>
  <si>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</si>
  <si>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</si>
  <si>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</si>
  <si>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</si>
  <si>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</si>
  <si>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</si>
  <si>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</si>
  <si>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</si>
  <si>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</si>
  <si>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</si>
  <si>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</si>
  <si>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</si>
  <si>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</si>
  <si>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</si>
  <si>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</si>
  <si>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</si>
  <si>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</si>
  <si>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</si>
  <si>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</si>
  <si>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</si>
  <si>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</si>
  <si>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</si>
  <si>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</si>
  <si>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</si>
  <si>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</si>
  <si>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</si>
  <si>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</si>
  <si>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</si>
  <si>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</si>
  <si>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</si>
  <si>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</si>
  <si>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</si>
  <si>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</si>
  <si>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</si>
  <si>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</si>
  <si>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</si>
  <si>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</si>
  <si>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</si>
  <si>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</si>
  <si>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</si>
  <si>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</si>
  <si>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</si>
  <si>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</si>
  <si>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</si>
  <si>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</si>
  <si>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</si>
  <si>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</si>
  <si>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</si>
  <si>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</si>
  <si>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</si>
  <si>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</si>
  <si>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</si>
  <si>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</si>
  <si>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</si>
  <si>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</si>
  <si>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</si>
  <si>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</si>
  <si>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</si>
  <si>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</si>
  <si>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</si>
  <si>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</si>
  <si>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</si>
  <si>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</si>
  <si>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</si>
  <si>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</si>
  <si>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</si>
  <si>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</si>
  <si>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</si>
  <si>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</si>
  <si>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</si>
  <si>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</si>
  <si>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</si>
  <si>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</si>
  <si>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</si>
  <si>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</si>
  <si>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</si>
  <si>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</si>
  <si>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</si>
  <si>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</si>
  <si>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</si>
  <si>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</si>
  <si>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</si>
  <si>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</si>
  <si>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</si>
  <si>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</si>
  <si>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</si>
  <si>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</si>
  <si>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</si>
  <si>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</si>
  <si>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</si>
  <si>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</si>
  <si>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</si>
  <si>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</si>
  <si>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</si>
  <si>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</si>
  <si>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</si>
  <si>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</si>
  <si>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</si>
  <si>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</si>
  <si>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</si>
  <si>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</si>
  <si>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</si>
  <si>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</si>
  <si>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</si>
  <si>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</si>
  <si>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</si>
  <si>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</si>
  <si>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</si>
  <si>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</si>
  <si>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</si>
  <si>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</si>
  <si>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</si>
  <si>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</si>
  <si>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</si>
  <si>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</si>
  <si>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</si>
  <si>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</si>
  <si>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</si>
  <si>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</si>
  <si>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</si>
  <si>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</si>
  <si>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</si>
  <si>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</si>
  <si>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</si>
  <si>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</si>
  <si>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</si>
  <si>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</si>
  <si>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</si>
  <si>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</si>
  <si>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</si>
  <si>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</si>
  <si>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</si>
  <si>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</si>
  <si>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</si>
  <si>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</si>
  <si>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</si>
  <si>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</si>
  <si>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</si>
  <si>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</si>
  <si>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</si>
  <si>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</si>
  <si>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</si>
  <si>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</si>
  <si>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</si>
  <si>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</si>
  <si>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</si>
  <si>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</si>
  <si>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</si>
  <si>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</si>
  <si>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</si>
  <si>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</si>
  <si>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</si>
  <si>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</si>
  <si>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</si>
  <si>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</si>
  <si>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</si>
  <si>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</si>
  <si>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</si>
  <si>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</si>
  <si>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</si>
  <si>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</si>
  <si>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</si>
  <si>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</si>
  <si>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</si>
  <si>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</si>
  <si>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</si>
  <si>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</si>
  <si>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</si>
  <si>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</si>
  <si>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</si>
  <si>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</si>
  <si>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</si>
  <si>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</si>
  <si>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</si>
  <si>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</si>
  <si>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</si>
  <si>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</si>
  <si>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</si>
  <si>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</si>
  <si>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</si>
  <si>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</si>
  <si>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</si>
  <si>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</si>
  <si>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</si>
  <si>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</si>
  <si>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</si>
  <si>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</si>
  <si>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</si>
  <si>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</si>
  <si>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</si>
  <si>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</si>
  <si>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</si>
  <si>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</si>
  <si>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</si>
  <si>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</si>
  <si>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</si>
  <si>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</si>
  <si>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</si>
  <si>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</si>
  <si>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</si>
  <si>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</si>
  <si>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</si>
  <si>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</si>
  <si>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</si>
  <si>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</si>
  <si>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</si>
  <si>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</si>
  <si>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</si>
  <si>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</si>
  <si>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</si>
  <si>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</si>
  <si>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</si>
  <si>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</si>
  <si>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</si>
  <si>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</si>
  <si>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</si>
  <si>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</si>
  <si>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</si>
  <si>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</si>
  <si>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</si>
  <si>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</si>
  <si>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</si>
  <si>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</si>
  <si>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</si>
  <si>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</si>
  <si>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</si>
  <si>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</si>
  <si>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</si>
  <si>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</si>
  <si>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</si>
  <si>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</si>
  <si>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</si>
  <si>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</si>
  <si>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</si>
  <si>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</si>
  <si>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</si>
  <si>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</si>
  <si>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</si>
  <si>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</si>
  <si>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</si>
  <si>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</si>
  <si>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</si>
  <si>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</si>
  <si>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</si>
  <si>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</si>
  <si>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</si>
  <si>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</si>
  <si>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</si>
  <si>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</si>
  <si>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</si>
  <si>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</si>
  <si>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</si>
  <si>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</si>
  <si>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</si>
  <si>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</si>
  <si>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</si>
  <si>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</si>
  <si>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</si>
  <si>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</si>
  <si>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</si>
  <si>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</si>
  <si>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</si>
  <si>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</si>
  <si>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</si>
  <si>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</si>
  <si>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</si>
  <si>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</si>
  <si>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</si>
  <si>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</si>
  <si>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</si>
  <si>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</si>
  <si>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</si>
  <si>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</si>
  <si>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</si>
  <si>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</si>
  <si>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</si>
  <si>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</si>
  <si>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</si>
  <si>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</si>
  <si>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</si>
  <si>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</si>
  <si>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</si>
  <si>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</si>
  <si>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</si>
  <si>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</si>
  <si>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</si>
  <si>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</si>
  <si>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</si>
  <si>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</si>
  <si>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</si>
  <si>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</si>
  <si>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</si>
  <si>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</si>
  <si>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</si>
  <si>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</si>
  <si>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</si>
  <si>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</si>
  <si>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</si>
  <si>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</si>
  <si>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</si>
  <si>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</si>
  <si>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</si>
  <si>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</si>
  <si>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</si>
  <si>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</si>
  <si>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</si>
  <si>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</si>
  <si>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</si>
  <si>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</si>
  <si>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</si>
  <si>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</si>
  <si>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</si>
  <si>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</si>
  <si>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</si>
  <si>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</si>
  <si>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</si>
  <si>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</si>
  <si>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</si>
  <si>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</si>
  <si>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</si>
  <si>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</si>
  <si>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</si>
  <si>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</si>
  <si>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</si>
  <si>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</si>
  <si>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</si>
  <si>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</si>
  <si>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</si>
  <si>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</si>
  <si>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</si>
  <si>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</si>
  <si>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</si>
  <si>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</si>
  <si>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</si>
  <si>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</si>
  <si>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</si>
  <si>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</si>
  <si>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</si>
  <si>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</si>
  <si>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</si>
  <si>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</si>
  <si>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</si>
  <si>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</si>
  <si>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</si>
  <si>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</si>
  <si>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</si>
  <si>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</si>
  <si>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</si>
  <si>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</si>
  <si>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</si>
  <si>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</si>
  <si>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</si>
  <si>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</si>
  <si>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</si>
  <si>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</si>
  <si>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</si>
  <si>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</si>
  <si>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</si>
  <si>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</si>
  <si>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</si>
  <si>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</si>
  <si>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</si>
  <si>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</si>
  <si>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</si>
  <si>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</si>
  <si>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</si>
  <si>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</si>
  <si>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</si>
  <si>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</si>
  <si>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</si>
  <si>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</si>
  <si>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</si>
  <si>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</si>
  <si>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</si>
  <si>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</si>
  <si>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</si>
  <si>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</si>
  <si>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</si>
  <si>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</si>
  <si>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</si>
  <si>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</si>
  <si>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</si>
  <si>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</si>
  <si>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</si>
  <si>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</si>
  <si>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</si>
  <si>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</si>
  <si>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</si>
  <si>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</si>
  <si>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</si>
  <si>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</si>
  <si>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</si>
  <si>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</si>
  <si>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</si>
  <si>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</si>
  <si>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</si>
  <si>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</si>
  <si>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</si>
  <si>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</si>
  <si>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</si>
  <si>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</si>
  <si>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</si>
  <si>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</si>
  <si>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</si>
  <si>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</si>
  <si>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</si>
  <si>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</si>
  <si>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</si>
  <si>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</si>
  <si>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</si>
  <si>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</si>
  <si>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</si>
  <si>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</si>
  <si>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</si>
  <si>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</si>
  <si>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</si>
  <si>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</si>
  <si>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</si>
  <si>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</si>
  <si>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</si>
  <si>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</si>
  <si>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</si>
  <si>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</si>
  <si>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</si>
  <si>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</si>
  <si>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</si>
  <si>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</si>
  <si>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</si>
  <si>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</si>
  <si>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</si>
  <si>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</si>
  <si>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</si>
  <si>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</si>
  <si>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</si>
  <si>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</si>
  <si>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</si>
  <si>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</si>
  <si>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</si>
  <si>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</si>
  <si>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</si>
  <si>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</si>
  <si>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</si>
  <si>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</si>
  <si>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</si>
  <si>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</si>
  <si>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</si>
  <si>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</si>
  <si>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</si>
  <si>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</si>
  <si>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</si>
  <si>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</si>
  <si>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</si>
  <si>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</si>
  <si>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</si>
  <si>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</si>
  <si>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</si>
  <si>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</si>
  <si>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</si>
  <si>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</si>
  <si>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</si>
  <si>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</si>
  <si>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</si>
  <si>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</si>
  <si>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</si>
  <si>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</si>
  <si>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</si>
  <si>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</si>
  <si>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</si>
  <si>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</si>
  <si>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</si>
  <si>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</si>
  <si>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</si>
  <si>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</si>
  <si>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</si>
  <si>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</si>
  <si>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</si>
  <si>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</si>
  <si>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</si>
  <si>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</si>
  <si>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</si>
  <si>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</si>
  <si>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</si>
  <si>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</si>
  <si>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</si>
  <si>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</si>
  <si>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</si>
  <si>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</si>
  <si>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</si>
  <si>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</si>
  <si>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</si>
  <si>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</si>
  <si>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</si>
  <si>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</si>
  <si>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</si>
  <si>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</si>
  <si>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</si>
  <si>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</si>
  <si>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</si>
  <si>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</si>
  <si>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</si>
  <si>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</si>
  <si>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</si>
  <si>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</si>
  <si>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</si>
  <si>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</si>
  <si>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</si>
  <si>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</si>
  <si>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</si>
  <si>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</si>
  <si>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</si>
  <si>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</si>
  <si>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</si>
  <si>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</si>
  <si>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</si>
  <si>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</si>
  <si>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</si>
  <si>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</si>
  <si>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</si>
  <si>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</si>
  <si>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</si>
  <si>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</si>
  <si>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</si>
  <si>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</si>
  <si>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</si>
  <si>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</si>
  <si>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</si>
  <si>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</si>
  <si>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</si>
  <si>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</si>
  <si>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</si>
  <si>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</si>
  <si>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</si>
  <si>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</si>
  <si>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</si>
  <si>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</si>
  <si>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</si>
  <si>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</si>
  <si>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</si>
  <si>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</si>
  <si>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</si>
  <si>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</si>
  <si>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</si>
  <si>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</si>
  <si>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</si>
  <si>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</si>
  <si>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</si>
  <si>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</si>
  <si>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</si>
  <si>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</si>
  <si>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</si>
  <si>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</si>
  <si>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</si>
  <si>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</si>
  <si>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</si>
  <si>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</si>
  <si>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</si>
  <si>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</si>
  <si>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</si>
  <si>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</si>
  <si>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</si>
  <si>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</si>
  <si>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</si>
  <si>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</si>
  <si>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</si>
  <si>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</si>
  <si>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</si>
  <si>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</si>
  <si>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</si>
  <si>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</si>
  <si>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</si>
  <si>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</si>
  <si>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</si>
  <si>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</si>
  <si>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</si>
  <si>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</si>
  <si>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</si>
  <si>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</si>
  <si>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</si>
  <si>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</si>
  <si>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</si>
  <si>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</si>
  <si>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</si>
  <si>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</si>
  <si>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</si>
  <si>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</si>
  <si>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</si>
  <si>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</si>
  <si>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</si>
  <si>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</si>
  <si>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</si>
  <si>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</si>
  <si>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</si>
  <si>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</si>
  <si>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</si>
  <si>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</si>
  <si>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</si>
  <si>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</si>
  <si>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</si>
  <si>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</si>
  <si>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</si>
  <si>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</si>
  <si>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</si>
  <si>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</si>
  <si>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</si>
  <si>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</si>
  <si>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</si>
  <si>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</si>
  <si>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</si>
  <si>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</si>
  <si>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</si>
  <si>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</si>
  <si>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</si>
  <si>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</si>
  <si>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</si>
  <si>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</si>
  <si>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</si>
  <si>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</si>
  <si>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</si>
  <si>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</si>
  <si>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</si>
  <si>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</si>
  <si>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</si>
  <si>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</si>
  <si>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</si>
  <si>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</si>
  <si>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</si>
  <si>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</si>
  <si>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</si>
  <si>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</si>
  <si>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</si>
  <si>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</si>
  <si>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</si>
  <si>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</si>
  <si>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</si>
  <si>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</si>
  <si>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</si>
  <si>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</si>
  <si>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</si>
  <si>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</si>
  <si>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</si>
  <si>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</si>
  <si>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</si>
  <si>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</si>
  <si>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</si>
  <si>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</si>
  <si>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</si>
  <si>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</si>
  <si>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</si>
  <si>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</si>
  <si>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</si>
  <si>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</si>
  <si>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</si>
  <si>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</si>
  <si>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</si>
  <si>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</si>
  <si>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</si>
  <si>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</si>
  <si>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</si>
  <si>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</si>
  <si>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</si>
  <si>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</si>
  <si>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</si>
  <si>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</si>
  <si>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</si>
  <si>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</si>
  <si>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</si>
  <si>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</si>
  <si>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</si>
  <si>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</si>
  <si>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</si>
  <si>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</si>
  <si>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</si>
  <si>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</si>
  <si>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</si>
  <si>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</si>
  <si>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</si>
  <si>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</si>
  <si>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</si>
  <si>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</si>
  <si>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</si>
  <si>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</si>
  <si>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</si>
  <si>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</si>
  <si>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</si>
  <si>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</si>
  <si>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</si>
  <si>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</si>
  <si>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</si>
  <si>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</si>
  <si>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</si>
  <si>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</si>
  <si>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</si>
  <si>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</si>
  <si>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</si>
  <si>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</si>
  <si>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</si>
  <si>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</si>
  <si>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</si>
  <si>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</si>
  <si>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</si>
  <si>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</si>
  <si>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</si>
  <si>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</si>
  <si>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</si>
  <si>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</si>
  <si>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</si>
  <si>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</si>
  <si>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</si>
  <si>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</si>
  <si>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</si>
  <si>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</si>
  <si>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</si>
  <si>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</si>
  <si>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</si>
  <si>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</si>
  <si>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</si>
  <si>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</si>
  <si>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</si>
  <si>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</si>
  <si>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</si>
  <si>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</si>
  <si>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</si>
  <si>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</si>
  <si>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</si>
  <si>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</si>
  <si>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</si>
  <si>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</si>
  <si>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</si>
  <si>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</si>
  <si>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</si>
  <si>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</si>
  <si>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</si>
  <si>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</si>
  <si>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</si>
  <si>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</si>
  <si>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</si>
  <si>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</si>
  <si>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</si>
  <si>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</si>
  <si>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</si>
  <si>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</si>
  <si>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</si>
  <si>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</si>
  <si>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</si>
  <si>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</si>
  <si>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</si>
  <si>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</si>
  <si>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</si>
  <si>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</si>
  <si>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</si>
  <si>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</si>
  <si>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</si>
  <si>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</si>
  <si>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</si>
  <si>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</si>
  <si>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</si>
  <si>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</si>
  <si>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</si>
  <si>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</si>
  <si>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</si>
  <si>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</si>
  <si>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</si>
  <si>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</si>
  <si>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</si>
  <si>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</si>
  <si>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</si>
  <si>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</si>
  <si>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</si>
  <si>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</si>
  <si>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</si>
  <si>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</si>
  <si>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</si>
  <si>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</si>
  <si>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</si>
  <si>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</si>
  <si>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</si>
  <si>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</si>
  <si>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</si>
  <si>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</si>
  <si>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</si>
  <si>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</si>
  <si>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</si>
  <si>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</si>
  <si>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</si>
  <si>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</si>
  <si>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</si>
  <si>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</si>
  <si>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</si>
  <si>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</si>
  <si>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</si>
  <si>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</si>
  <si>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</si>
  <si>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</si>
  <si>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</si>
  <si>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</si>
  <si>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</si>
  <si>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</si>
  <si>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</si>
  <si>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</si>
  <si>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</si>
  <si>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</si>
  <si>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</si>
  <si>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</si>
  <si>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</si>
  <si>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</si>
  <si>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</si>
  <si>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</si>
  <si>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</si>
  <si>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</si>
  <si>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</si>
  <si>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</si>
  <si>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</si>
  <si>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</si>
  <si>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</si>
  <si>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</si>
  <si>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</si>
  <si>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</si>
  <si>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</si>
  <si>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</si>
  <si>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</si>
  <si>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</si>
  <si>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</si>
  <si>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</si>
  <si>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</si>
  <si>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</si>
  <si>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</si>
  <si>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</si>
  <si>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</si>
  <si>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</si>
  <si>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</si>
  <si>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</si>
  <si>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</si>
  <si>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</si>
  <si>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</si>
  <si>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</si>
  <si>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</si>
  <si>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</si>
  <si>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</si>
  <si>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</si>
  <si>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</si>
  <si>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</si>
  <si>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</si>
  <si>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</si>
  <si>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</si>
  <si>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</si>
  <si>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</si>
  <si>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</si>
  <si>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</si>
  <si>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</si>
  <si>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</si>
  <si>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</si>
  <si>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</si>
  <si>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</si>
  <si>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</si>
  <si>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</si>
  <si>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</si>
  <si>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</si>
  <si>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</si>
  <si>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</si>
  <si>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</si>
  <si>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</si>
  <si>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</si>
  <si>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</si>
  <si>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</si>
  <si>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</si>
  <si>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</si>
  <si>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</si>
  <si>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</si>
  <si>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</si>
  <si>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</si>
  <si>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</si>
  <si>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</si>
  <si>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</si>
  <si>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</si>
  <si>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</si>
  <si>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</si>
  <si>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</si>
  <si>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</si>
  <si>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</si>
  <si>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</si>
  <si>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</si>
  <si>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</si>
  <si>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</si>
  <si>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</si>
  <si>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</si>
  <si>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</si>
  <si>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</si>
  <si>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</si>
  <si>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</si>
  <si>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</si>
  <si>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</si>
  <si>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</si>
  <si>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</si>
  <si>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</si>
  <si>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</si>
  <si>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</si>
  <si>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</si>
  <si>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</si>
  <si>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</si>
  <si>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</si>
  <si>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</si>
  <si>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</si>
  <si>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</si>
  <si>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</si>
  <si>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</si>
  <si>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</si>
  <si>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</si>
  <si>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</si>
  <si>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</si>
  <si>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</si>
  <si>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</si>
  <si>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</si>
  <si>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</si>
  <si>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</si>
  <si>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</si>
  <si>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</si>
  <si>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</si>
  <si>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</si>
  <si>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</si>
  <si>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</si>
  <si>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</si>
  <si>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</si>
  <si>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</si>
  <si>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</si>
  <si>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</si>
  <si>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</si>
  <si>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</si>
  <si>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</si>
  <si>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</si>
  <si>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</si>
  <si>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</si>
  <si>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</si>
  <si>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</si>
  <si>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</si>
  <si>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</si>
  <si>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</si>
  <si>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</si>
  <si>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</si>
  <si>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</si>
  <si>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</si>
  <si>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</si>
  <si>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</si>
  <si>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</si>
  <si>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</si>
  <si>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</si>
  <si>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</si>
  <si>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</si>
  <si>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</si>
  <si>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</si>
  <si>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</si>
  <si>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</si>
  <si>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</si>
  <si>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</si>
  <si>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</si>
  <si>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</si>
  <si>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</si>
  <si>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</si>
  <si>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</si>
  <si>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</si>
  <si>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</si>
  <si>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</si>
  <si>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</si>
  <si>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</si>
  <si>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</si>
  <si>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</si>
  <si>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</si>
  <si>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</si>
  <si>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</si>
  <si>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</si>
  <si>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</si>
  <si>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</si>
  <si>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</si>
  <si>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</si>
  <si>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</si>
  <si>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</si>
  <si>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</si>
  <si>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</si>
  <si>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</si>
  <si>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</si>
  <si>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</si>
  <si>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</si>
  <si>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</si>
  <si>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</si>
  <si>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</si>
  <si>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</si>
  <si>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</si>
  <si>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</si>
  <si>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</si>
  <si>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</si>
  <si>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</si>
  <si>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</si>
  <si>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</si>
  <si>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</si>
  <si>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</si>
  <si>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</si>
  <si>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</si>
  <si>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</si>
  <si>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</si>
  <si>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</si>
  <si>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</si>
  <si>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</si>
  <si>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</si>
  <si>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</si>
  <si>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</si>
  <si>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</si>
  <si>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</si>
  <si>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</si>
  <si>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</si>
  <si>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</si>
  <si>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</si>
  <si>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</si>
  <si>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</si>
  <si>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</si>
  <si>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</si>
  <si>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</si>
  <si>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</si>
  <si>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</si>
  <si>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</si>
  <si>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</si>
  <si>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</si>
  <si>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</si>
  <si>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</si>
  <si>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</si>
  <si>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</si>
  <si>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</si>
  <si>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</si>
  <si>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</si>
  <si>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</si>
  <si>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</si>
  <si>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</si>
  <si>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</si>
  <si>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</si>
  <si>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</si>
  <si>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</si>
  <si>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</si>
  <si>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</si>
  <si>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</si>
  <si>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</si>
  <si>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</si>
  <si>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</si>
  <si>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</si>
  <si>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</si>
  <si>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</si>
  <si>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</si>
  <si>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</si>
  <si>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</si>
  <si>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</si>
  <si>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</si>
  <si>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</si>
  <si>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</si>
  <si>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</si>
  <si>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</si>
  <si>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</si>
  <si>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</si>
  <si>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</si>
  <si>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</si>
  <si>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</si>
  <si>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</si>
  <si>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</si>
  <si>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</si>
  <si>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</si>
  <si>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</si>
  <si>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</si>
  <si>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</si>
  <si>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</si>
  <si>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</si>
  <si>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</si>
  <si>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</si>
  <si>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</si>
  <si>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</si>
  <si>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</si>
  <si>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</si>
  <si>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</si>
  <si>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</si>
  <si>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</si>
  <si>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</si>
  <si>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</si>
  <si>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</si>
  <si>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</si>
  <si>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</si>
  <si>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</si>
  <si>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</si>
  <si>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</si>
  <si>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</si>
  <si>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</si>
  <si>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</si>
  <si>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</si>
  <si>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</si>
  <si>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</si>
  <si>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</si>
  <si>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</si>
  <si>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</si>
  <si>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</si>
  <si>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</si>
  <si>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</si>
  <si>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</si>
  <si>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</si>
  <si>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</si>
  <si>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</si>
  <si>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</si>
  <si>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</si>
  <si>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</si>
  <si>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</si>
  <si>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</si>
  <si>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</si>
  <si>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</si>
  <si>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</si>
  <si>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</si>
  <si>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</si>
  <si>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</si>
  <si>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</si>
  <si>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</si>
  <si>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</si>
  <si>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</si>
  <si>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</si>
  <si>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</si>
  <si>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</si>
  <si>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</si>
  <si>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</si>
  <si>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</si>
  <si>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</si>
  <si>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</si>
  <si>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</si>
  <si>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</si>
  <si>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</si>
  <si>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</si>
  <si>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</si>
  <si>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</si>
  <si>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</si>
  <si>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</si>
  <si>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</si>
  <si>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</si>
  <si>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</si>
  <si>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</si>
  <si>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</si>
  <si>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</si>
  <si>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</si>
  <si>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</si>
  <si>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</si>
  <si>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</si>
  <si>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</si>
  <si>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</si>
  <si>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</si>
  <si>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</si>
  <si>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</si>
  <si>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</si>
  <si>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</si>
  <si>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</si>
  <si>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</si>
  <si>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</si>
  <si>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</si>
  <si>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</si>
  <si>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</si>
  <si>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</si>
  <si>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</si>
  <si>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</si>
  <si>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</si>
  <si>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</si>
  <si>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</si>
  <si>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</si>
  <si>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</si>
  <si>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</si>
  <si>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</si>
  <si>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</si>
  <si>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</si>
  <si>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</si>
  <si>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</si>
  <si>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</si>
  <si>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</si>
  <si>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</si>
  <si>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</si>
  <si>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</si>
  <si>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</si>
  <si>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</si>
  <si>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</si>
  <si>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</si>
  <si>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</si>
  <si>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</si>
  <si>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</si>
  <si>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</si>
  <si>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</si>
  <si>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</si>
  <si>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</si>
  <si>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</si>
  <si>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</si>
  <si>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</si>
  <si>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</si>
  <si>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</si>
  <si>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</si>
  <si>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</si>
  <si>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</si>
  <si>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</si>
  <si>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</si>
  <si>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</si>
  <si>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</si>
  <si>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</si>
  <si>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</si>
  <si>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</si>
  <si>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</si>
  <si>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</si>
  <si>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</si>
  <si>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</si>
  <si>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</si>
  <si>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</si>
  <si>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</si>
  <si>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</si>
  <si>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</si>
  <si>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</si>
  <si>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</si>
  <si>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</si>
  <si>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</si>
  <si>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</si>
  <si>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</si>
  <si>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</si>
  <si>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</si>
  <si>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</si>
  <si>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</si>
  <si>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</si>
  <si>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</si>
  <si>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</si>
  <si>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</si>
  <si>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</si>
  <si>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</si>
  <si>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</si>
  <si>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</si>
  <si>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</si>
  <si>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</si>
  <si>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</si>
  <si>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</si>
  <si>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</si>
  <si>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</si>
  <si>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</si>
  <si>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</si>
  <si>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</si>
  <si>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</si>
  <si>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</si>
  <si>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</si>
  <si>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</si>
  <si>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</si>
  <si>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</si>
  <si>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</si>
  <si>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</si>
  <si>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</si>
  <si>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</si>
  <si>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</si>
  <si>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</si>
  <si>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</si>
  <si>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</si>
  <si>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</si>
  <si>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</si>
  <si>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</si>
  <si>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</si>
  <si>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</si>
  <si>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</si>
  <si>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</si>
  <si>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</si>
  <si>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</si>
  <si>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</si>
  <si>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</si>
  <si>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</si>
  <si>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</si>
  <si>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</si>
  <si>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</si>
  <si>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</si>
  <si>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</si>
  <si>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</si>
  <si>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</si>
  <si>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</si>
  <si>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</si>
  <si>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</si>
  <si>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</si>
  <si>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</si>
  <si>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</si>
  <si>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</si>
  <si>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</si>
  <si>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</si>
  <si>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</si>
  <si>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</si>
  <si>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</si>
  <si>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</si>
  <si>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</si>
  <si>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</si>
  <si>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</si>
  <si>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</si>
  <si>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</si>
  <si>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</si>
  <si>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</si>
  <si>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</si>
  <si>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</si>
  <si>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</si>
  <si>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</si>
  <si>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</si>
  <si>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</si>
  <si>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</si>
  <si>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</si>
  <si>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</si>
  <si>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</si>
  <si>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</si>
  <si>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</si>
  <si>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</si>
  <si>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</si>
  <si>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</si>
  <si>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</si>
  <si>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</si>
  <si>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</si>
  <si>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</si>
  <si>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</si>
  <si>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</si>
  <si>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</si>
  <si>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</si>
  <si>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</si>
  <si>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</si>
  <si>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</si>
  <si>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</si>
  <si>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</si>
  <si>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</si>
  <si>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</si>
  <si>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</si>
  <si>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</si>
  <si>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</si>
  <si>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</si>
  <si>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</si>
  <si>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</si>
  <si>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</si>
  <si>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</si>
  <si>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</si>
  <si>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</si>
  <si>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</si>
  <si>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</si>
  <si>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</si>
  <si>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</si>
  <si>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</si>
  <si>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</si>
  <si>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</si>
  <si>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</si>
  <si>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</si>
  <si>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</si>
  <si>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</si>
  <si>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</si>
  <si>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</si>
  <si>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</si>
  <si>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</si>
  <si>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</si>
  <si>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</si>
  <si>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</si>
  <si>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</si>
  <si>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</si>
  <si>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</si>
  <si>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</si>
  <si>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</si>
  <si>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</si>
  <si>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</si>
  <si>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</si>
  <si>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</si>
  <si>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</si>
  <si>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</si>
  <si>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</si>
  <si>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</si>
  <si>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</si>
  <si>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</si>
  <si>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</si>
  <si>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</si>
  <si>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</si>
  <si>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</si>
  <si>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</si>
  <si>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</si>
  <si>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</si>
  <si>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</si>
  <si>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</si>
  <si>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</si>
  <si>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</si>
  <si>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</si>
  <si>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</si>
  <si>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</si>
  <si>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</si>
  <si>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</si>
  <si>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</si>
  <si>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</si>
  <si>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</si>
  <si>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</si>
  <si>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</si>
  <si>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</si>
  <si>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</si>
  <si>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</si>
  <si>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</si>
  <si>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</si>
  <si>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</si>
  <si>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</si>
  <si>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</si>
  <si>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</si>
  <si>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</si>
  <si>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</si>
  <si>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</si>
  <si>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</si>
  <si>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</si>
  <si>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</si>
  <si>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</si>
  <si>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</si>
  <si>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</si>
  <si>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</si>
  <si>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</si>
  <si>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</si>
  <si>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</si>
  <si>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</si>
  <si>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</si>
  <si>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</si>
  <si>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</si>
  <si>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</si>
  <si>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</si>
  <si>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</si>
  <si>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</si>
  <si>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</si>
  <si>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</si>
  <si>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</si>
  <si>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</si>
  <si>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</si>
  <si>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</si>
  <si>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</si>
  <si>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</si>
  <si>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</si>
  <si>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</si>
  <si>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</si>
  <si>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</si>
  <si>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</si>
  <si>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</si>
  <si>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</si>
  <si>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</si>
  <si>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</si>
  <si>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</si>
  <si>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</si>
  <si>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</si>
  <si>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</si>
  <si>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</si>
  <si>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</si>
  <si>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</si>
  <si>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</si>
  <si>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</si>
  <si>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</si>
  <si>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</si>
  <si>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</si>
  <si>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</si>
  <si>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</si>
  <si>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</si>
  <si>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</si>
  <si>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</si>
  <si>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</si>
  <si>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</si>
  <si>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</si>
  <si>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</si>
  <si>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</si>
  <si>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</si>
  <si>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</si>
  <si>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</si>
  <si>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</si>
  <si>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</si>
  <si>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</si>
  <si>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</si>
  <si>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</si>
  <si>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</si>
  <si>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</si>
  <si>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</si>
  <si>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</si>
  <si>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</si>
  <si>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</si>
  <si>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</si>
  <si>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</si>
  <si>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</si>
  <si>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</si>
  <si>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</si>
  <si>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</si>
  <si>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</si>
  <si>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</si>
  <si>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</si>
  <si>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</si>
  <si>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</si>
  <si>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</si>
  <si>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</si>
  <si>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</si>
  <si>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</si>
  <si>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</si>
  <si>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</si>
  <si>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</si>
  <si>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</si>
  <si>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</si>
  <si>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</si>
  <si>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</si>
  <si>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</si>
  <si>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</si>
  <si>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</si>
  <si>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</si>
  <si>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</si>
  <si>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</si>
  <si>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</si>
  <si>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</si>
  <si>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</si>
  <si>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</si>
  <si>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</si>
  <si>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</si>
  <si>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</si>
  <si>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</si>
  <si>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</si>
  <si>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</si>
  <si>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</si>
  <si>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</si>
  <si>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</si>
  <si>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</si>
  <si>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</si>
  <si>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</si>
  <si>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</si>
  <si>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</si>
  <si>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</si>
  <si>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</si>
  <si>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</si>
  <si>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</si>
  <si>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</si>
  <si>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</si>
  <si>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</si>
  <si>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</si>
  <si>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</si>
  <si>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</si>
  <si>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</si>
  <si>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</si>
  <si>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</si>
  <si>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</si>
  <si>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</si>
  <si>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</si>
  <si>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</si>
  <si>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</si>
  <si>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</si>
  <si>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</si>
  <si>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</si>
  <si>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</si>
  <si>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</si>
  <si>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</si>
  <si>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</si>
  <si>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</si>
  <si>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</si>
  <si>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</si>
  <si>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</si>
  <si>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</si>
  <si>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</si>
  <si>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</si>
  <si>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</si>
  <si>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</si>
  <si>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</si>
  <si>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</si>
  <si>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</si>
  <si>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</si>
  <si>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</si>
  <si>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</si>
  <si>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</si>
  <si>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</si>
  <si>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</si>
  <si>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</si>
  <si>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</si>
  <si>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</si>
  <si>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</si>
  <si>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</si>
  <si>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</si>
  <si>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</si>
  <si>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</si>
  <si>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</si>
  <si>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</si>
  <si>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</si>
  <si>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</si>
  <si>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</si>
  <si>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</si>
  <si>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</si>
  <si>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</si>
  <si>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</si>
  <si>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</si>
  <si>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</si>
  <si>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</si>
  <si>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</si>
  <si>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</si>
  <si>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</si>
  <si>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</si>
  <si>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</si>
  <si>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</si>
  <si>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</si>
  <si>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</si>
  <si>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</si>
  <si>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</si>
  <si>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</si>
  <si>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</si>
  <si>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</si>
  <si>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</si>
  <si>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</si>
  <si>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</si>
  <si>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</si>
  <si>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</si>
  <si>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</si>
  <si>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</si>
  <si>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</si>
  <si>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</si>
  <si>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</si>
  <si>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</si>
  <si>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</si>
  <si>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</si>
  <si>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</si>
  <si>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</si>
  <si>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</si>
  <si>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</si>
  <si>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</si>
  <si>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</si>
  <si>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</si>
  <si>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</si>
  <si>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</si>
  <si>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</si>
  <si>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</si>
  <si>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</si>
  <si>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</si>
  <si>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</si>
  <si>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</si>
  <si>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</si>
  <si>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</si>
  <si>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</si>
  <si>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</si>
  <si>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</si>
  <si>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</si>
  <si>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</si>
  <si>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</si>
  <si>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</si>
  <si>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</si>
  <si>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</si>
  <si>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</si>
  <si>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</si>
  <si>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</si>
  <si>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</si>
  <si>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</si>
  <si>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</si>
  <si>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</si>
  <si>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</si>
  <si>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</si>
  <si>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</si>
  <si>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</si>
  <si>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</si>
  <si>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</si>
  <si>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</si>
  <si>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</si>
  <si>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</si>
  <si>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</si>
  <si>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</si>
  <si>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</si>
  <si>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</si>
  <si>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</si>
  <si>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</si>
  <si>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</si>
  <si>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</si>
  <si>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</si>
  <si>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</si>
  <si>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</si>
  <si>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</si>
  <si>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</si>
  <si>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</si>
  <si>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</si>
  <si>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</si>
  <si>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</si>
  <si>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</si>
  <si>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</si>
  <si>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</si>
  <si>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</si>
  <si>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</si>
  <si>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</si>
  <si>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</si>
  <si>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</si>
  <si>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</si>
  <si>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</si>
  <si>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</si>
  <si>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</si>
  <si>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</si>
  <si>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</si>
  <si>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</si>
  <si>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</si>
  <si>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</si>
  <si>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</si>
  <si>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</si>
  <si>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</si>
  <si>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</si>
  <si>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</si>
  <si>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</si>
  <si>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</si>
  <si>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</si>
  <si>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</si>
  <si>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</si>
  <si>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</si>
  <si>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</si>
  <si>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</si>
  <si>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</si>
  <si>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</si>
  <si>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</si>
  <si>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</si>
  <si>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</si>
  <si>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</si>
  <si>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</si>
  <si>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</si>
  <si>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</si>
  <si>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</si>
  <si>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</si>
  <si>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</si>
  <si>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</si>
  <si>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</si>
  <si>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</si>
  <si>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</si>
  <si>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</si>
  <si>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</si>
  <si>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</si>
  <si>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</si>
  <si>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</si>
  <si>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</si>
  <si>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</si>
  <si>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</si>
  <si>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</si>
  <si>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</si>
  <si>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</si>
  <si>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</si>
  <si>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</si>
  <si>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</si>
  <si>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</si>
  <si>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</si>
  <si>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</si>
  <si>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</si>
  <si>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</si>
  <si>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</si>
  <si>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</si>
  <si>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</si>
  <si>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</si>
  <si>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</si>
  <si>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</si>
  <si>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</si>
  <si>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</si>
  <si>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</si>
  <si>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</si>
  <si>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</si>
  <si>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</si>
  <si>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</si>
  <si>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</si>
  <si>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</si>
  <si>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</si>
  <si>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</si>
  <si>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</si>
  <si>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</si>
  <si>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</si>
  <si>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</si>
  <si>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</si>
  <si>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</si>
  <si>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</si>
  <si>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</si>
  <si>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</si>
  <si>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</si>
  <si>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</si>
  <si>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</si>
  <si>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</si>
  <si>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</si>
  <si>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</si>
  <si>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</si>
  <si>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</si>
  <si>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</si>
  <si>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</si>
  <si>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</si>
  <si>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</si>
  <si>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</si>
  <si>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</si>
  <si>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</si>
  <si>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</si>
  <si>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</si>
  <si>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</si>
  <si>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</si>
  <si>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</si>
  <si>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</si>
  <si>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</si>
  <si>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</si>
  <si>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</si>
  <si>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</si>
  <si>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</si>
  <si>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</si>
  <si>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</si>
  <si>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</si>
  <si>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</si>
  <si>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</si>
  <si>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</si>
  <si>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</si>
  <si>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</si>
  <si>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</si>
  <si>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</si>
  <si>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</si>
  <si>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</si>
  <si>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</si>
  <si>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</si>
  <si>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</si>
  <si>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</si>
  <si>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</si>
  <si>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</si>
  <si>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</si>
  <si>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</si>
  <si>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</si>
  <si>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</si>
  <si>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</si>
  <si>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</si>
  <si>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</si>
  <si>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</si>
  <si>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</si>
  <si>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</si>
  <si>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</si>
  <si>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</si>
  <si>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</si>
  <si>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</si>
  <si>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</si>
  <si>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</si>
  <si>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</si>
  <si>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</si>
  <si>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</si>
  <si>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</si>
  <si>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</si>
  <si>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</si>
  <si>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</si>
  <si>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</si>
  <si>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</si>
  <si>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</si>
  <si>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</si>
  <si>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</si>
  <si>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</si>
  <si>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</si>
  <si>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</si>
  <si>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</si>
  <si>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</si>
  <si>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</si>
  <si>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</si>
  <si>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</si>
  <si>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</si>
  <si>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</si>
  <si>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</si>
  <si>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</si>
  <si>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</si>
  <si>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</si>
  <si>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</si>
  <si>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</si>
  <si>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</si>
  <si>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</si>
  <si>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</si>
  <si>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</si>
  <si>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</si>
  <si>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</si>
  <si>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</si>
  <si>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</si>
  <si>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</si>
  <si>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</si>
  <si>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</si>
  <si>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</si>
  <si>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</si>
  <si>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</si>
  <si>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</si>
  <si>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</si>
  <si>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</si>
  <si>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</si>
  <si>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</si>
  <si>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</si>
  <si>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</si>
  <si>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</si>
  <si>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</si>
  <si>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</si>
  <si>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</si>
  <si>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</si>
  <si>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</si>
  <si>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</si>
  <si>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</si>
  <si>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</si>
  <si>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</si>
  <si>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</si>
  <si>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</si>
  <si>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</si>
  <si>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</si>
  <si>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</si>
  <si>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</si>
  <si>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</si>
  <si>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</si>
  <si>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</si>
  <si>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</si>
  <si>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</si>
  <si>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</si>
  <si>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</si>
  <si>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</si>
  <si>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</si>
  <si>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</si>
  <si>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</si>
  <si>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</si>
  <si>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</si>
  <si>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</si>
  <si>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</si>
  <si>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</si>
  <si>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</si>
  <si>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</si>
  <si>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</si>
  <si>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</si>
  <si>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</si>
  <si>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</si>
  <si>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</si>
  <si>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</si>
  <si>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</si>
  <si>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</si>
  <si>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</si>
  <si>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</si>
  <si>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</si>
  <si>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</si>
  <si>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</si>
  <si>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</si>
  <si>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</si>
  <si>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</si>
  <si>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</si>
  <si>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</si>
  <si>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</si>
  <si>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</si>
  <si>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</si>
  <si>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</si>
  <si>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</si>
  <si>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</si>
  <si>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</si>
  <si>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</si>
  <si>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</si>
  <si>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</si>
  <si>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</si>
  <si>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</si>
  <si>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</si>
  <si>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</si>
  <si>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</si>
  <si>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</si>
  <si>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</si>
  <si>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</si>
  <si>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</si>
  <si>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</si>
  <si>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</si>
  <si>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</si>
  <si>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</si>
  <si>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</si>
  <si>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</si>
  <si>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</si>
  <si>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</si>
  <si>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</si>
  <si>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</si>
  <si>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</si>
  <si>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</si>
  <si>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</si>
  <si>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</si>
  <si>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</si>
  <si>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</si>
  <si>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</si>
  <si>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</si>
  <si>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</si>
  <si>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</si>
  <si>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</si>
  <si>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</si>
  <si>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</si>
  <si>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</si>
  <si>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</si>
  <si>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</si>
  <si>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</si>
  <si>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</si>
  <si>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</si>
  <si>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</si>
  <si>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</si>
  <si>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</si>
  <si>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</si>
  <si>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</si>
  <si>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</si>
  <si>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</si>
  <si>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</si>
  <si>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</si>
  <si>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</si>
  <si>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</si>
  <si>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</si>
  <si>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</si>
  <si>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</si>
  <si>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</si>
  <si>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</si>
  <si>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</si>
  <si>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</si>
  <si>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</si>
  <si>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</si>
  <si>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</si>
  <si>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</si>
  <si>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</si>
  <si>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</si>
  <si>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</si>
  <si>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</si>
  <si>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</si>
  <si>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</si>
  <si>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</si>
  <si>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</si>
  <si>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</si>
  <si>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</si>
  <si>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</si>
  <si>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</si>
  <si>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</si>
  <si>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</si>
  <si>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</si>
  <si>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</si>
  <si>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</si>
  <si>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</si>
  <si>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</si>
  <si>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</si>
  <si>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</si>
  <si>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</si>
  <si>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</si>
  <si>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</si>
  <si>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</si>
  <si>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</si>
  <si>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</si>
  <si>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</si>
  <si>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</si>
  <si>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</si>
  <si>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</si>
  <si>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</si>
  <si>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</si>
  <si>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</si>
  <si>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</si>
  <si>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</si>
  <si>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</si>
  <si>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</si>
  <si>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</si>
  <si>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</si>
  <si>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</si>
  <si>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</si>
  <si>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</si>
  <si>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</si>
  <si>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</si>
  <si>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</si>
  <si>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</si>
  <si>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</si>
  <si>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</si>
  <si>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</si>
  <si>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</si>
  <si>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</si>
  <si>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</si>
  <si>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</si>
  <si>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</si>
  <si>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</si>
  <si>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</si>
  <si>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</si>
  <si>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</si>
  <si>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</si>
  <si>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</si>
  <si>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</si>
  <si>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</si>
  <si>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</si>
  <si>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</si>
  <si>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</si>
  <si>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</si>
  <si>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</si>
  <si>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</si>
  <si>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</si>
  <si>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</si>
  <si>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</si>
  <si>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</si>
  <si>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</si>
  <si>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</si>
  <si>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</si>
  <si>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</si>
  <si>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</si>
  <si>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</si>
  <si>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</si>
  <si>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</si>
  <si>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</si>
  <si>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</si>
  <si>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</si>
  <si>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</si>
  <si>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</si>
  <si>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</si>
  <si>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</si>
  <si>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</si>
  <si>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</si>
  <si>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</si>
  <si>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</si>
  <si>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</si>
  <si>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</si>
  <si>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</si>
  <si>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</si>
  <si>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</si>
  <si>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</si>
  <si>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</si>
  <si>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</si>
  <si>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</si>
  <si>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</si>
  <si>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</si>
  <si>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</si>
  <si>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</si>
  <si>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</si>
  <si>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</si>
  <si>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</si>
  <si>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</si>
  <si>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</si>
  <si>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</si>
  <si>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</si>
  <si>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</si>
  <si>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</si>
  <si>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</si>
  <si>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</si>
  <si>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</si>
  <si>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</si>
  <si>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</si>
  <si>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</si>
  <si>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</si>
  <si>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</si>
  <si>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</si>
  <si>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</si>
  <si>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</si>
  <si>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</si>
  <si>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</si>
  <si>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</si>
  <si>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</si>
  <si>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</si>
  <si>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</si>
  <si>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</si>
  <si>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</si>
  <si>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</si>
  <si>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</si>
  <si>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</si>
  <si>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</si>
  <si>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</si>
  <si>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</si>
  <si>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</si>
  <si>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</si>
  <si>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</si>
  <si>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</si>
  <si>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</si>
  <si>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</si>
  <si>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</si>
  <si>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</si>
  <si>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</si>
  <si>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</si>
  <si>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</si>
  <si>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</si>
  <si>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</si>
  <si>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</si>
  <si>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</si>
  <si>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</si>
  <si>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</si>
  <si>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</si>
  <si>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</si>
  <si>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</si>
  <si>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</si>
  <si>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</si>
  <si>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</si>
  <si>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</si>
  <si>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</si>
  <si>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</si>
  <si>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</si>
  <si>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</si>
  <si>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</si>
  <si>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</si>
  <si>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</si>
  <si>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</si>
  <si>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</si>
  <si>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</si>
  <si>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</si>
  <si>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</si>
  <si>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</si>
  <si>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</si>
  <si>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</si>
  <si>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</si>
  <si>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</si>
  <si>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</si>
  <si>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</si>
  <si>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</si>
  <si>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</si>
  <si>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</si>
  <si>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</si>
  <si>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</si>
  <si>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</si>
  <si>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</si>
  <si>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</si>
  <si>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</si>
  <si>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</si>
  <si>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</si>
  <si>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</si>
  <si>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</si>
  <si>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</si>
  <si>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</si>
  <si>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</si>
  <si>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</si>
  <si>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</si>
  <si>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</si>
  <si>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</si>
  <si>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</si>
  <si>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</si>
  <si>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</si>
  <si>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</si>
  <si>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</si>
  <si>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</si>
  <si>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</si>
  <si>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</si>
  <si>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</si>
  <si>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</si>
  <si>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</si>
  <si>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</si>
  <si>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</si>
  <si>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</si>
  <si>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</si>
  <si>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</si>
  <si>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</si>
  <si>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</si>
  <si>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</si>
  <si>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</si>
  <si>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</si>
  <si>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</si>
  <si>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</si>
  <si>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</si>
  <si>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</si>
  <si>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</si>
  <si>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</si>
  <si>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</si>
  <si>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</si>
  <si>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</si>
  <si>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</si>
  <si>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</si>
  <si>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</si>
  <si>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</si>
  <si>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</si>
  <si>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</si>
  <si>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</si>
  <si>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</si>
  <si>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</si>
  <si>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</si>
  <si>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</si>
  <si>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</si>
  <si>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</si>
  <si>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</si>
  <si>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</si>
  <si>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</si>
  <si>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</si>
  <si>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</si>
  <si>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</si>
  <si>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</si>
  <si>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</si>
  <si>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</si>
  <si>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</si>
  <si>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</si>
  <si>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</si>
  <si>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</si>
  <si>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</si>
  <si>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</si>
  <si>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</si>
  <si>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</si>
  <si>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</si>
  <si>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</si>
  <si>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</si>
  <si>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</si>
  <si>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</si>
  <si>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</si>
  <si>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</si>
  <si>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</si>
  <si>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</si>
  <si>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</si>
  <si>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</si>
  <si>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</si>
  <si>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</si>
  <si>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</si>
  <si>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</si>
  <si>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</si>
  <si>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</si>
  <si>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</si>
  <si>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</si>
  <si>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</si>
  <si>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</si>
  <si>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</si>
  <si>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</si>
  <si>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</si>
  <si>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</si>
  <si>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</si>
  <si>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</si>
  <si>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</si>
  <si>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</si>
  <si>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</si>
  <si>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</si>
  <si>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</si>
  <si>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</si>
  <si>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</si>
  <si>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</si>
  <si>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</si>
  <si>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</si>
  <si>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</si>
  <si>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</si>
  <si>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</si>
  <si>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</si>
  <si>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</si>
  <si>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</si>
  <si>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</si>
  <si>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</si>
  <si>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</si>
  <si>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</si>
  <si>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</si>
  <si>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</si>
  <si>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</si>
  <si>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</si>
  <si>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</si>
  <si>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</si>
  <si>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</si>
  <si>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</si>
  <si>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</si>
  <si>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</si>
  <si>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</si>
  <si>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</si>
  <si>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</si>
  <si>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</si>
  <si>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</si>
  <si>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</si>
  <si>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</si>
  <si>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</si>
  <si>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</si>
  <si>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</si>
  <si>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</si>
  <si>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</si>
  <si>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</si>
  <si>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</si>
  <si>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</si>
  <si>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</si>
  <si>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</si>
  <si>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</si>
  <si>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</si>
  <si>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</si>
  <si>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</si>
  <si>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</si>
  <si>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</si>
  <si>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</si>
  <si>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</si>
  <si>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</si>
  <si>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</si>
  <si>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</si>
  <si>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</si>
  <si>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</si>
  <si>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</si>
  <si>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</si>
  <si>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</si>
  <si>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</si>
  <si>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</si>
  <si>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</si>
  <si>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</si>
  <si>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</si>
  <si>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</si>
  <si>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</si>
  <si>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</si>
  <si>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</si>
  <si>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</si>
  <si>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</si>
  <si>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</si>
  <si>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</si>
  <si>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</si>
  <si>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</si>
  <si>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</si>
  <si>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</si>
  <si>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</si>
  <si>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</si>
  <si>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</si>
  <si>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</si>
  <si>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</si>
  <si>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</si>
  <si>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</si>
  <si>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</si>
  <si>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</si>
  <si>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</si>
  <si>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</si>
  <si>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</si>
  <si>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</si>
  <si>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</si>
  <si>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</si>
  <si>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</si>
  <si>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</si>
  <si>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</si>
  <si>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</si>
  <si>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</si>
  <si>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</si>
  <si>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</si>
  <si>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</si>
  <si>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</si>
  <si>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</si>
  <si>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</si>
  <si>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</si>
  <si>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</si>
  <si>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</si>
  <si>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</si>
  <si>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</si>
  <si>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</si>
  <si>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</si>
  <si>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</si>
  <si>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</si>
  <si>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</si>
  <si>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</si>
  <si>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</si>
  <si>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</si>
  <si>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</si>
  <si>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</si>
  <si>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</si>
  <si>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</si>
  <si>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</si>
  <si>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</si>
  <si>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</si>
  <si>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</si>
  <si>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</si>
  <si>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</si>
  <si>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</si>
  <si>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</si>
  <si>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</si>
  <si>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</si>
  <si>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</si>
  <si>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</si>
  <si>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</si>
  <si>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</si>
  <si>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</si>
  <si>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</si>
  <si>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</si>
  <si>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</si>
  <si>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</si>
  <si>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</si>
  <si>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</si>
  <si>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</si>
  <si>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</si>
  <si>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</si>
  <si>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</si>
  <si>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</si>
  <si>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</si>
  <si>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</si>
  <si>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</si>
  <si>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</si>
  <si>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</si>
  <si>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</si>
  <si>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</si>
  <si>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</si>
  <si>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</si>
  <si>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</si>
  <si>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</si>
  <si>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</si>
  <si>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</si>
  <si>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</si>
  <si>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</si>
  <si>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</si>
  <si>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</si>
  <si>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</si>
  <si>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</si>
  <si>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</si>
  <si>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</si>
  <si>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</si>
  <si>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</si>
  <si>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</si>
  <si>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</si>
  <si>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</si>
  <si>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</si>
  <si>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</si>
  <si>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</si>
  <si>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</si>
  <si>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</si>
  <si>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</si>
  <si>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</si>
  <si>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</si>
  <si>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</si>
  <si>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</si>
  <si>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</si>
  <si>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</si>
  <si>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</si>
  <si>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</si>
  <si>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</si>
  <si>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</si>
  <si>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</si>
  <si>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</si>
  <si>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</si>
  <si>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</si>
  <si>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</si>
  <si>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</si>
  <si>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</si>
  <si>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</si>
  <si>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</si>
  <si>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</si>
  <si>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</si>
  <si>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</si>
  <si>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</si>
  <si>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</si>
  <si>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</si>
  <si>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</si>
  <si>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</si>
  <si>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</si>
  <si>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</si>
  <si>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</si>
  <si>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</si>
  <si>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</si>
  <si>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</si>
  <si>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</si>
  <si>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</si>
  <si>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</si>
  <si>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</si>
  <si>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</si>
  <si>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</si>
  <si>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</si>
  <si>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</si>
  <si>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</si>
  <si>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</si>
  <si>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</si>
  <si>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</si>
  <si>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</si>
  <si>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</si>
  <si>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</si>
  <si>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</si>
  <si>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</si>
  <si>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</si>
  <si>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</si>
  <si>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</si>
  <si>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</si>
  <si>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</si>
  <si>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</si>
  <si>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</si>
  <si>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</si>
  <si>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</si>
  <si>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</si>
  <si>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</si>
  <si>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</si>
  <si>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</si>
  <si>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</si>
  <si>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</si>
  <si>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</si>
  <si>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</si>
  <si>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</si>
  <si>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</si>
  <si>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</si>
  <si>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</si>
  <si>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</si>
  <si>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</si>
  <si>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</si>
  <si>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</si>
  <si>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</si>
  <si>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</si>
  <si>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</si>
  <si>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</si>
  <si>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</si>
  <si>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</si>
  <si>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</si>
  <si>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</si>
  <si>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</si>
  <si>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</si>
  <si>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</si>
  <si>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</si>
  <si>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</si>
  <si>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</si>
  <si>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</si>
  <si>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</si>
  <si>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</si>
  <si>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</si>
  <si>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</si>
  <si>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</si>
  <si>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</si>
  <si>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</si>
  <si>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</si>
  <si>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</si>
  <si>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</si>
  <si>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</si>
  <si>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</si>
  <si>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</si>
  <si>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</si>
  <si>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</si>
  <si>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</si>
  <si>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</si>
  <si>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</si>
  <si>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</si>
  <si>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</si>
  <si>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</si>
  <si>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</si>
  <si>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</si>
  <si>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</si>
  <si>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</si>
  <si>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</si>
  <si>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</si>
  <si>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</si>
  <si>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</si>
  <si>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</si>
  <si>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</si>
  <si>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</si>
  <si>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</si>
  <si>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</si>
  <si>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</si>
  <si>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</si>
  <si>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</si>
  <si>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</si>
  <si>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</si>
  <si>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</si>
  <si>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</si>
  <si>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</si>
  <si>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</si>
  <si>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</si>
  <si>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</si>
  <si>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</si>
  <si>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</si>
  <si>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</si>
  <si>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</si>
  <si>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</si>
  <si>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</si>
  <si>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</si>
  <si>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</si>
  <si>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</si>
  <si>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</si>
  <si>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</si>
  <si>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</si>
  <si>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</si>
  <si>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</si>
  <si>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</si>
  <si>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</si>
  <si>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</si>
  <si>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</si>
  <si>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</si>
  <si>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</si>
  <si>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</si>
  <si>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</si>
  <si>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</si>
  <si>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</si>
  <si>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</si>
  <si>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</si>
  <si>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</si>
  <si>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</si>
  <si>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</si>
  <si>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</si>
  <si>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</si>
  <si>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</si>
  <si>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</si>
  <si>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</si>
  <si>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</si>
  <si>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</si>
  <si>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</si>
  <si>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</si>
  <si>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</si>
  <si>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</si>
  <si>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</si>
  <si>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</si>
  <si>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</si>
  <si>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</si>
  <si>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</si>
  <si>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</si>
  <si>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</si>
  <si>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</si>
  <si>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</si>
  <si>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</si>
  <si>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</si>
  <si>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</si>
  <si>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</si>
  <si>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</si>
  <si>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</si>
  <si>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</si>
  <si>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</si>
  <si>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</si>
  <si>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</si>
  <si>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</si>
  <si>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</si>
  <si>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</si>
  <si>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</si>
  <si>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</si>
  <si>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</si>
  <si>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</si>
  <si>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</si>
  <si>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</si>
  <si>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</si>
  <si>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</si>
  <si>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</si>
  <si>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</si>
  <si>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</si>
  <si>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</si>
  <si>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</si>
  <si>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</si>
  <si>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</si>
  <si>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</si>
  <si>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</si>
  <si>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</si>
  <si>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</si>
  <si>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</si>
  <si>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</si>
  <si>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</si>
  <si>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</si>
  <si>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</si>
  <si>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</si>
  <si>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</si>
  <si>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</si>
  <si>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</si>
  <si>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</si>
  <si>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</si>
  <si>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</si>
  <si>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</si>
  <si>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</si>
  <si>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</si>
  <si>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</si>
  <si>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</si>
  <si>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</si>
  <si>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</si>
  <si>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</si>
  <si>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</si>
  <si>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</si>
  <si>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</si>
  <si>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</si>
  <si>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</si>
  <si>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</si>
  <si>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</si>
  <si>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</si>
  <si>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</si>
  <si>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</si>
  <si>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</si>
  <si>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</si>
  <si>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</si>
  <si>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</si>
  <si>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</si>
  <si>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</si>
  <si>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</si>
  <si>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</si>
  <si>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</si>
  <si>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</si>
  <si>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</si>
  <si>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</si>
  <si>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</si>
  <si>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</si>
  <si>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</si>
  <si>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</si>
  <si>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</si>
  <si>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</si>
  <si>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</si>
  <si>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</si>
  <si>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</si>
  <si>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</si>
  <si>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</si>
  <si>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</si>
  <si>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</si>
  <si>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</si>
  <si>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</si>
  <si>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</si>
  <si>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</si>
  <si>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</si>
  <si>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</si>
  <si>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</si>
  <si>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</si>
  <si>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</si>
  <si>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</si>
  <si>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</si>
  <si>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</si>
  <si>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</si>
  <si>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</si>
  <si>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</si>
  <si>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</si>
  <si>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</si>
  <si>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</si>
  <si>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</si>
  <si>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</si>
  <si>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</si>
  <si>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</si>
  <si>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</si>
  <si>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</si>
  <si>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</si>
  <si>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</si>
  <si>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</si>
  <si>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</si>
  <si>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</si>
  <si>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</si>
  <si>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</si>
  <si>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</si>
  <si>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</si>
  <si>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</si>
  <si>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</si>
  <si>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</si>
  <si>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</si>
  <si>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</si>
  <si>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</si>
  <si>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</si>
  <si>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</si>
  <si>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</si>
  <si>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</si>
  <si>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</si>
  <si>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</si>
  <si>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</si>
  <si>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</si>
  <si>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</si>
  <si>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</si>
  <si>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</si>
  <si>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</si>
  <si>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</si>
  <si>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</si>
  <si>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</si>
  <si>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</si>
  <si>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</si>
  <si>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</si>
  <si>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</si>
  <si>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</si>
  <si>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</si>
  <si>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</si>
  <si>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</si>
  <si>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</si>
  <si>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</si>
  <si>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</si>
  <si>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</si>
  <si>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</si>
  <si>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</si>
  <si>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</si>
  <si>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</si>
  <si>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</si>
  <si>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</si>
  <si>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</si>
  <si>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</si>
  <si>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</si>
  <si>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</si>
  <si>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</si>
  <si>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</si>
  <si>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</si>
  <si>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</si>
  <si>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</si>
  <si>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</si>
  <si>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</si>
  <si>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</si>
  <si>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</si>
  <si>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</si>
  <si>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</si>
  <si>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</si>
  <si>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</si>
  <si>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</si>
  <si>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</si>
  <si>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</si>
  <si>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</si>
  <si>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</si>
  <si>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</si>
  <si>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</si>
  <si>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</si>
  <si>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</si>
  <si>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</si>
  <si>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</si>
  <si>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</si>
  <si>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</si>
  <si>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</si>
  <si>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</si>
  <si>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</si>
  <si>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</si>
  <si>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</si>
  <si>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</si>
  <si>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</si>
  <si>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</si>
  <si>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</si>
  <si>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</si>
  <si>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</si>
  <si>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</si>
  <si>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</si>
  <si>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</si>
  <si>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</si>
  <si>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</si>
  <si>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</si>
  <si>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</si>
  <si>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</si>
  <si>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</si>
  <si>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</si>
  <si>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</si>
  <si>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</si>
  <si>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</si>
  <si>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</si>
  <si>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</si>
  <si>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</si>
  <si>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</si>
  <si>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</si>
  <si>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</si>
  <si>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</si>
  <si>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</si>
  <si>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</si>
  <si>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</si>
  <si>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</si>
  <si>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</si>
  <si>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</si>
  <si>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</si>
  <si>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</si>
  <si>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</si>
  <si>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</si>
  <si>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</si>
  <si>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</si>
  <si>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</si>
  <si>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</si>
  <si>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</si>
  <si>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</si>
  <si>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</si>
  <si>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</si>
  <si>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</si>
  <si>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</si>
  <si>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</si>
  <si>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</si>
  <si>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</si>
  <si>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</si>
  <si>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</si>
  <si>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</si>
  <si>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</si>
  <si>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</si>
  <si>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</si>
  <si>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</si>
  <si>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</si>
  <si>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</si>
  <si>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</si>
  <si>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</si>
  <si>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</si>
  <si>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</si>
  <si>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</si>
  <si>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</si>
  <si>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</si>
  <si>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</si>
  <si>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</si>
  <si>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</si>
  <si>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</si>
  <si>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</si>
  <si>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</si>
  <si>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</si>
  <si>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</si>
  <si>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</si>
  <si>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</si>
  <si>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</si>
  <si>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</si>
  <si>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</si>
  <si>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</si>
  <si>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</si>
  <si>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</si>
  <si>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</si>
  <si>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</si>
  <si>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</si>
  <si>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</si>
  <si>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</si>
  <si>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</si>
  <si>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</si>
  <si>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</si>
  <si>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</si>
  <si>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</si>
  <si>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</si>
  <si>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</si>
  <si>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</si>
  <si>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</si>
  <si>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</si>
  <si>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</si>
  <si>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</si>
  <si>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</si>
  <si>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</si>
  <si>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</si>
  <si>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</si>
  <si>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</si>
  <si>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</si>
  <si>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</si>
  <si>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</si>
  <si>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</si>
  <si>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</si>
  <si>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</si>
  <si>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</si>
  <si>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</si>
  <si>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</si>
  <si>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</si>
  <si>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</si>
  <si>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</si>
  <si>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</si>
  <si>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</si>
  <si>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</si>
  <si>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</si>
  <si>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</si>
  <si>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</si>
  <si>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</si>
  <si>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</si>
  <si>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</si>
  <si>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</si>
  <si>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</si>
  <si>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</si>
  <si>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</si>
  <si>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</si>
  <si>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</si>
  <si>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</si>
  <si>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</si>
  <si>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</si>
  <si>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</si>
  <si>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</si>
  <si>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</si>
  <si>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</si>
  <si>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</si>
  <si>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</si>
  <si>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</si>
  <si>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</si>
  <si>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</si>
  <si>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</si>
  <si>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</si>
  <si>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</si>
  <si>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</si>
  <si>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</si>
  <si>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</si>
  <si>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</si>
  <si>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</si>
  <si>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</si>
  <si>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</si>
  <si>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</si>
  <si>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</si>
  <si>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</si>
  <si>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</si>
  <si>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</si>
  <si>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</si>
  <si>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</si>
  <si>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</si>
  <si>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</si>
  <si>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</si>
  <si>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</si>
  <si>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</si>
  <si>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</si>
  <si>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</si>
  <si>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</si>
  <si>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</si>
  <si>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</si>
  <si>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</si>
  <si>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</si>
  <si>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</si>
  <si>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</si>
  <si>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</si>
  <si>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</si>
  <si>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</si>
  <si>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</si>
  <si>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</si>
  <si>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</si>
  <si>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</si>
  <si>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</si>
  <si>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</si>
  <si>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</si>
  <si>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</si>
  <si>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</si>
  <si>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</si>
  <si>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</si>
  <si>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</si>
  <si>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</si>
  <si>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</si>
  <si>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</si>
  <si>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</si>
  <si>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</si>
  <si>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</si>
  <si>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</si>
  <si>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</si>
  <si>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</si>
  <si>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</si>
  <si>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</si>
  <si>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</si>
  <si>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</si>
  <si>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</si>
  <si>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</si>
  <si>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</si>
  <si>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</si>
  <si>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</si>
  <si>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</si>
  <si>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</si>
  <si>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</si>
  <si>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</si>
  <si>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</si>
  <si>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</si>
  <si>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</si>
  <si>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</si>
  <si>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</si>
  <si>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</si>
  <si>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</si>
  <si>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</si>
  <si>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</si>
  <si>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</si>
  <si>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</si>
  <si>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</si>
  <si>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</si>
  <si>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</si>
  <si>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</si>
  <si>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</si>
  <si>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</si>
  <si>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</si>
  <si>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</si>
  <si>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</si>
  <si>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</si>
  <si>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</si>
  <si>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</si>
  <si>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</si>
  <si>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</si>
  <si>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</si>
  <si>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</si>
  <si>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</si>
  <si>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</si>
  <si>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</si>
  <si>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</si>
  <si>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</si>
  <si>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</si>
  <si>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</si>
  <si>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</si>
  <si>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</si>
  <si>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</si>
  <si>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</si>
  <si>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</si>
  <si>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</si>
  <si>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</si>
  <si>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</si>
  <si>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</si>
  <si>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</si>
  <si>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</si>
  <si>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</si>
  <si>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</si>
  <si>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</si>
  <si>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</si>
  <si>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</si>
  <si>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</si>
  <si>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</si>
  <si>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</si>
  <si>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</si>
  <si>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</si>
  <si>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</si>
  <si>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</si>
  <si>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</si>
  <si>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</si>
  <si>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</si>
  <si>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</si>
  <si>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</si>
  <si>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</si>
  <si>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</si>
  <si>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</si>
  <si>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</si>
  <si>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</si>
  <si>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</si>
  <si>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</si>
  <si>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</si>
  <si>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</si>
  <si>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</si>
  <si>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</si>
  <si>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</si>
  <si>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</si>
  <si>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</si>
  <si>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</si>
  <si>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</si>
  <si>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</si>
  <si>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</si>
  <si>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</si>
  <si>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</si>
  <si>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</si>
  <si>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</si>
  <si>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</si>
  <si>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</si>
  <si>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</si>
  <si>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</si>
  <si>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</si>
  <si>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</si>
  <si>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</si>
  <si>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</si>
  <si>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</si>
  <si>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</si>
  <si>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</si>
  <si>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</si>
  <si>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</si>
  <si>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</si>
  <si>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</si>
  <si>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</si>
  <si>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</si>
  <si>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</si>
  <si>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</si>
  <si>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</si>
  <si>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</si>
  <si>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</si>
  <si>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</si>
  <si>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</si>
  <si>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</si>
  <si>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</si>
  <si>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</si>
  <si>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</si>
  <si>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</si>
  <si>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</si>
  <si>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</si>
  <si>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</si>
  <si>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</si>
  <si>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</si>
  <si>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</si>
  <si>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</si>
  <si>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</si>
  <si>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</si>
  <si>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</si>
  <si>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</si>
  <si>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</si>
  <si>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</si>
  <si>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</si>
  <si>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</si>
  <si>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</si>
  <si>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</si>
  <si>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</si>
  <si>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</si>
  <si>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</si>
  <si>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</si>
  <si>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</si>
  <si>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</si>
  <si>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</si>
  <si>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</si>
  <si>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</si>
  <si>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</si>
  <si>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</si>
  <si>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</si>
  <si>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</si>
  <si>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</si>
  <si>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</si>
  <si>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</si>
  <si>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</si>
  <si>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</si>
  <si>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</si>
  <si>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</si>
  <si>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</si>
  <si>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</si>
  <si>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</si>
  <si>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</si>
  <si>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</si>
  <si>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</si>
  <si>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</si>
  <si>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</si>
  <si>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</si>
  <si>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</si>
  <si>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</si>
  <si>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</si>
  <si>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</si>
  <si>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</si>
  <si>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</si>
  <si>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</si>
  <si>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</si>
  <si>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</si>
  <si>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</si>
  <si>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</si>
  <si>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</si>
  <si>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</si>
  <si>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</si>
  <si>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</si>
  <si>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</si>
  <si>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</si>
  <si>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</si>
  <si>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</si>
  <si>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</si>
  <si>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</si>
  <si>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</si>
  <si>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</si>
  <si>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</si>
  <si>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</si>
  <si>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</si>
  <si>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</si>
  <si>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</si>
  <si>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</si>
  <si>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</si>
  <si>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</si>
  <si>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</si>
  <si>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</si>
  <si>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</si>
  <si>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</si>
  <si>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</si>
  <si>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</si>
  <si>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</si>
  <si>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</si>
  <si>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</si>
  <si>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</si>
  <si>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</si>
  <si>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</si>
  <si>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</si>
  <si>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</si>
  <si>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</si>
  <si>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</si>
  <si>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</si>
  <si>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</si>
  <si>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</si>
  <si>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</si>
  <si>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</si>
  <si>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</si>
  <si>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</si>
  <si>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</si>
  <si>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</si>
  <si>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</si>
  <si>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</si>
  <si>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</si>
  <si>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</si>
  <si>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</si>
  <si>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</si>
  <si>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</si>
  <si>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</si>
  <si>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</si>
  <si>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</si>
  <si>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</si>
  <si>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</si>
  <si>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</si>
  <si>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</si>
  <si>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</si>
  <si>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</si>
  <si>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</si>
  <si>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</si>
  <si>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</si>
  <si>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</si>
  <si>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</si>
  <si>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</si>
  <si>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</si>
  <si>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</si>
  <si>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</si>
  <si>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</si>
  <si>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</si>
  <si>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</si>
  <si>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</si>
  <si>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</si>
  <si>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</si>
  <si>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</si>
  <si>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</si>
  <si>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</si>
  <si>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</si>
  <si>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</si>
  <si>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</si>
  <si>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</si>
  <si>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</si>
  <si>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</si>
  <si>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</si>
  <si>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</si>
  <si>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</si>
  <si>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</si>
  <si>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</si>
  <si>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</si>
  <si>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</si>
  <si>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</si>
  <si>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</si>
  <si>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</si>
  <si>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</si>
  <si>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</si>
  <si>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</si>
  <si>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</si>
  <si>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</si>
  <si>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</si>
  <si>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</si>
  <si>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</si>
  <si>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</si>
  <si>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</si>
  <si>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</si>
  <si>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</si>
  <si>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</si>
  <si>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</si>
  <si>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</si>
  <si>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</si>
  <si>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</si>
  <si>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</si>
  <si>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</si>
  <si>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</si>
  <si>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</si>
  <si>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</si>
  <si>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</si>
  <si>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</si>
  <si>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</si>
  <si>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</si>
  <si>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</si>
  <si>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</si>
  <si>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</si>
  <si>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</si>
  <si>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</si>
  <si>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</si>
  <si>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</si>
  <si>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</si>
  <si>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</si>
  <si>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</si>
  <si>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</si>
  <si>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</si>
  <si>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</si>
  <si>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</si>
  <si>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</si>
  <si>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</si>
  <si>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</si>
  <si>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</si>
  <si>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</si>
  <si>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</si>
  <si>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</si>
  <si>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</si>
  <si>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</si>
  <si>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</si>
  <si>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</si>
  <si>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</si>
  <si>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</si>
  <si>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</si>
  <si>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</si>
  <si>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</si>
  <si>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</si>
  <si>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</si>
  <si>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</si>
  <si>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</si>
  <si>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</si>
  <si>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</si>
  <si>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</si>
  <si>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</si>
  <si>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</si>
  <si>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</si>
  <si>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</si>
  <si>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</si>
  <si>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</si>
  <si>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</si>
  <si>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</si>
  <si>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</si>
  <si>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</si>
  <si>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</si>
  <si>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</si>
  <si>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</si>
  <si>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</si>
  <si>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</si>
  <si>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</si>
  <si>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</si>
  <si>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</si>
  <si>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</si>
  <si>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</si>
  <si>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</si>
  <si>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</si>
  <si>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</si>
  <si>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</si>
  <si>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</si>
  <si>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</si>
  <si>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</si>
  <si>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</si>
  <si>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</si>
  <si>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</si>
  <si>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</si>
  <si>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</si>
  <si>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</si>
  <si>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</si>
  <si>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</si>
  <si>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</si>
  <si>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</si>
  <si>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</si>
  <si>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</si>
  <si>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</si>
  <si>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</si>
  <si>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</si>
  <si>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</si>
  <si>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</si>
  <si>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</si>
  <si>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</si>
  <si>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</si>
  <si>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</si>
  <si>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</si>
  <si>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</si>
  <si>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</si>
  <si>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</si>
  <si>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</si>
  <si>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</si>
  <si>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</si>
  <si>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</si>
  <si>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</si>
  <si>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</si>
  <si>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</si>
  <si>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</si>
  <si>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</si>
  <si>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</si>
  <si>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</si>
  <si>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</si>
  <si>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</si>
  <si>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</si>
  <si>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</si>
  <si>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</si>
  <si>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</si>
  <si>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</si>
  <si>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</si>
  <si>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</si>
  <si>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</si>
  <si>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</si>
  <si>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</si>
  <si>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</si>
  <si>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</si>
  <si>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</si>
  <si>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</si>
  <si>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</si>
  <si>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</si>
  <si>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</si>
  <si>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</si>
  <si>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</si>
  <si>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</si>
  <si>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</si>
  <si>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</si>
  <si>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</si>
  <si>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</si>
  <si>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</si>
  <si>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</si>
  <si>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</si>
  <si>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</si>
  <si>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</si>
  <si>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</si>
  <si>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</si>
  <si>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</si>
  <si>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</si>
  <si>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</si>
  <si>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</si>
  <si>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</si>
  <si>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</si>
  <si>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</si>
  <si>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</si>
  <si>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</si>
  <si>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</si>
  <si>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</si>
  <si>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</si>
  <si>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</si>
  <si>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</si>
  <si>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</si>
  <si>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</si>
  <si>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</si>
  <si>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</si>
  <si>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</si>
  <si>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</si>
  <si>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</si>
  <si>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</si>
  <si>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</si>
  <si>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</si>
  <si>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</si>
  <si>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</si>
  <si>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</si>
  <si>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</si>
  <si>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</si>
  <si>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</si>
  <si>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</si>
  <si>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</si>
  <si>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</si>
  <si>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</si>
  <si>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</si>
  <si>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</si>
  <si>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</si>
  <si>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</si>
  <si>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</si>
  <si>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</si>
  <si>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</si>
  <si>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</si>
  <si>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</si>
  <si>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</si>
  <si>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</si>
  <si>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</si>
  <si>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</si>
  <si>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</si>
  <si>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</si>
  <si>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</si>
  <si>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</si>
  <si>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</si>
  <si>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</si>
  <si>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</si>
  <si>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</si>
  <si>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</si>
  <si>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</si>
  <si>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</si>
  <si>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</si>
  <si>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</si>
  <si>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</si>
  <si>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</si>
  <si>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</si>
  <si>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</si>
  <si>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</si>
  <si>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</si>
  <si>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</si>
  <si>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</si>
  <si>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</si>
  <si>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</si>
  <si>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</si>
  <si>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</si>
  <si>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</si>
  <si>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</si>
  <si>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</si>
  <si>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</si>
  <si>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</si>
  <si>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</si>
  <si>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</si>
  <si>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</si>
  <si>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</si>
  <si>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</si>
  <si>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</si>
  <si>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</si>
  <si>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</si>
  <si>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</si>
  <si>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</si>
  <si>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</si>
  <si>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</si>
  <si>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</si>
  <si>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</si>
  <si>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</si>
  <si>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</si>
  <si>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</si>
  <si>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</si>
  <si>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</si>
  <si>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</si>
  <si>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</si>
  <si>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</si>
  <si>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</si>
  <si>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</si>
  <si>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</si>
  <si>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</si>
  <si>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</si>
  <si>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</si>
  <si>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</si>
  <si>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</si>
  <si>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</si>
  <si>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</si>
  <si>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</si>
  <si>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</si>
  <si>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</si>
  <si>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</si>
  <si>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</si>
  <si>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</si>
  <si>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</si>
  <si>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</si>
  <si>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</si>
  <si>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</si>
  <si>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</si>
  <si>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</si>
  <si>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</si>
  <si>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</si>
  <si>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</si>
  <si>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</si>
  <si>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</si>
  <si>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</si>
  <si>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</si>
  <si>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</si>
  <si>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</si>
  <si>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</si>
  <si>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</si>
  <si>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</si>
  <si>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</si>
  <si>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</si>
  <si>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</si>
  <si>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</si>
  <si>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</si>
  <si>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</si>
  <si>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</si>
  <si>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</si>
  <si>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</si>
  <si>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</si>
  <si>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</si>
  <si>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</si>
  <si>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</si>
  <si>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</si>
  <si>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</si>
  <si>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</si>
  <si>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</si>
  <si>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</si>
  <si>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</si>
  <si>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</si>
  <si>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</si>
  <si>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</si>
  <si>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</si>
  <si>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</si>
  <si>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</si>
  <si>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</si>
  <si>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</si>
  <si>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</si>
  <si>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</si>
  <si>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</si>
  <si>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</si>
  <si>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</si>
  <si>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</si>
  <si>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</si>
  <si>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</si>
  <si>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</si>
  <si>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</si>
  <si>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</si>
  <si>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</si>
  <si>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</si>
  <si>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</si>
  <si>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</si>
  <si>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</si>
  <si>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</si>
  <si>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</si>
  <si>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</si>
  <si>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</si>
  <si>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</si>
  <si>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</si>
  <si>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</si>
  <si>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</si>
  <si>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</si>
  <si>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</si>
  <si>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</si>
  <si>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</si>
  <si>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</si>
  <si>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</si>
  <si>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</si>
  <si>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</si>
  <si>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</si>
  <si>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</si>
  <si>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</si>
  <si>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</si>
  <si>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</si>
  <si>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</si>
  <si>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</si>
  <si>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</si>
  <si>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</si>
  <si>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</si>
  <si>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</si>
  <si>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</si>
  <si>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</si>
  <si>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</si>
  <si>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</si>
  <si>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</si>
  <si>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</si>
  <si>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</si>
  <si>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</si>
  <si>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</si>
  <si>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</si>
  <si>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</si>
  <si>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</si>
  <si>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</si>
  <si>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</si>
  <si>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</si>
  <si>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</si>
  <si>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</si>
  <si>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</si>
  <si>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</si>
  <si>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</si>
  <si>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</si>
  <si>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</si>
  <si>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</si>
  <si>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</si>
  <si>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</si>
  <si>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</si>
  <si>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</si>
  <si>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</si>
  <si>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</si>
  <si>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</si>
  <si>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</si>
  <si>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</si>
  <si>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</si>
  <si>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</si>
  <si>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</si>
  <si>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</si>
  <si>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</si>
  <si>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</si>
  <si>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</si>
  <si>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</si>
  <si>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</si>
  <si>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</si>
  <si>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</si>
  <si>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</si>
  <si>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</si>
  <si>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</si>
  <si>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</si>
  <si>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</si>
  <si>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</si>
  <si>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</si>
  <si>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</si>
  <si>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</si>
  <si>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</si>
  <si>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</si>
  <si>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</si>
  <si>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</si>
  <si>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</si>
  <si>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</si>
  <si>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</si>
  <si>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</si>
  <si>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</si>
  <si>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</si>
  <si>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</si>
  <si>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</si>
  <si>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</si>
  <si>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</si>
  <si>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</si>
  <si>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</si>
  <si>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</si>
  <si>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</si>
  <si>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</si>
  <si>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</si>
  <si>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</si>
  <si>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</si>
  <si>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</si>
  <si>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</si>
  <si>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</si>
  <si>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</si>
  <si>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</si>
  <si>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</si>
  <si>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</si>
  <si>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</si>
  <si>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</si>
  <si>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</si>
  <si>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</si>
  <si>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</si>
  <si>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</si>
  <si>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</si>
  <si>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</si>
  <si>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</si>
  <si>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</si>
  <si>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</si>
  <si>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</si>
  <si>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</si>
  <si>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</si>
  <si>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</si>
  <si>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</si>
  <si>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</si>
  <si>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</si>
  <si>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</si>
  <si>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</si>
  <si>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</si>
  <si>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</si>
  <si>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</si>
  <si>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</si>
  <si>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</si>
  <si>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</si>
  <si>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</si>
  <si>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</si>
  <si>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</si>
  <si>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</si>
  <si>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</si>
  <si>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</si>
  <si>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</si>
  <si>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</si>
  <si>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</si>
  <si>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</si>
  <si>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</si>
  <si>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</si>
  <si>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</si>
  <si>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</si>
  <si>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</si>
  <si>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</si>
  <si>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</si>
  <si>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</si>
  <si>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</si>
  <si>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</si>
  <si>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</si>
  <si>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</si>
  <si>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</si>
  <si>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</si>
  <si>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</si>
  <si>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</si>
  <si>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</si>
  <si>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</si>
  <si>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</si>
  <si>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</si>
  <si>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</si>
  <si>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</si>
  <si>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</si>
  <si>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</si>
  <si>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</si>
  <si>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</si>
  <si>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</si>
  <si>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</si>
  <si>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</si>
  <si>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</si>
  <si>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</si>
  <si>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</si>
  <si>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</si>
  <si>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</si>
  <si>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</si>
  <si>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</si>
  <si>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</si>
  <si>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</si>
  <si>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</si>
  <si>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</si>
  <si>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</si>
  <si>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</si>
  <si>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</si>
  <si>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</si>
  <si>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</si>
  <si>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</si>
  <si>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</si>
  <si>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</si>
  <si>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</si>
  <si>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</si>
  <si>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</si>
  <si>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</si>
  <si>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</si>
  <si>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</si>
  <si>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</si>
  <si>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</si>
  <si>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</si>
  <si>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</si>
  <si>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</si>
  <si>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</si>
  <si>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</si>
  <si>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</si>
  <si>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</si>
  <si>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</si>
  <si>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</si>
  <si>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</si>
  <si>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</si>
  <si>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</si>
  <si>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</si>
  <si>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</si>
  <si>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</si>
  <si>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</si>
  <si>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</si>
  <si>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</si>
  <si>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</si>
  <si>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</si>
  <si>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</si>
  <si>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</si>
  <si>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</si>
  <si>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</si>
  <si>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</si>
  <si>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</si>
  <si>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</si>
  <si>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</si>
  <si>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</si>
  <si>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</si>
  <si>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</si>
  <si>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</si>
  <si>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</si>
  <si>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</si>
  <si>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</si>
  <si>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</si>
  <si>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</si>
  <si>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</si>
  <si>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</si>
  <si>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</si>
  <si>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</si>
  <si>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</si>
  <si>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</si>
  <si>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</si>
  <si>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</si>
  <si>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</si>
  <si>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</si>
  <si>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</si>
  <si>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</si>
  <si>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</si>
  <si>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</si>
  <si>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</si>
  <si>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</si>
  <si>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</si>
  <si>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</si>
  <si>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</si>
  <si>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</si>
  <si>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</si>
  <si>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</si>
  <si>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</si>
  <si>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</si>
  <si>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</si>
  <si>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</si>
  <si>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</si>
  <si>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</si>
  <si>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</si>
  <si>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</si>
  <si>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</si>
  <si>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</si>
  <si>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</si>
  <si>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</si>
  <si>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</si>
  <si>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</si>
  <si>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</si>
  <si>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</si>
  <si>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</si>
  <si>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</si>
  <si>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</si>
  <si>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</si>
  <si>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</si>
  <si>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</si>
  <si>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</si>
  <si>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</si>
  <si>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</si>
  <si>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</si>
  <si>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</si>
  <si>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</si>
  <si>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</si>
  <si>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</si>
  <si>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</si>
  <si>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</si>
  <si>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</si>
  <si>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</si>
  <si>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</si>
  <si>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</si>
  <si>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</si>
  <si>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</si>
  <si>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</si>
  <si>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</si>
  <si>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</si>
  <si>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</si>
  <si>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</si>
  <si>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</si>
  <si>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</si>
  <si>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</si>
  <si>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</si>
  <si>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</si>
  <si>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</si>
  <si>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</si>
  <si>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</si>
  <si>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</si>
  <si>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</si>
  <si>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</si>
  <si>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</si>
  <si>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</si>
  <si>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</si>
  <si>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</si>
  <si>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</si>
  <si>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</si>
  <si>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</si>
  <si>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</si>
  <si>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</si>
  <si>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</si>
  <si>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</si>
  <si>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</si>
  <si>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</si>
  <si>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</si>
  <si>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</si>
  <si>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</si>
  <si>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</si>
  <si>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</si>
  <si>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</si>
  <si>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</si>
  <si>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</si>
  <si>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</si>
  <si>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</si>
  <si>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</si>
  <si>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</si>
  <si>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</si>
  <si>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</si>
  <si>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</si>
  <si>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</si>
  <si>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</si>
  <si>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</si>
  <si>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</si>
  <si>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</si>
  <si>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</si>
  <si>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</si>
  <si>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</si>
  <si>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</si>
  <si>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</si>
  <si>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</si>
  <si>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</si>
  <si>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</si>
  <si>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</si>
  <si>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</si>
  <si>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</si>
  <si>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</si>
  <si>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</si>
  <si>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</si>
  <si>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</si>
  <si>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</si>
  <si>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</si>
  <si>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</si>
  <si>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</si>
  <si>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</si>
  <si>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</si>
  <si>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</si>
  <si>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</si>
  <si>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</si>
  <si>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</si>
  <si>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</si>
  <si>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</si>
  <si>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</si>
  <si>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</si>
  <si>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</si>
  <si>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</si>
  <si>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</si>
  <si>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</si>
  <si>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</si>
  <si>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</si>
  <si>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</si>
  <si>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</si>
  <si>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</si>
  <si>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</si>
  <si>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</si>
  <si>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</si>
  <si>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</si>
  <si>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</si>
  <si>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</si>
  <si>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</si>
  <si>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</si>
  <si>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</si>
  <si>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</si>
  <si>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</si>
  <si>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</si>
  <si>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</si>
  <si>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</si>
  <si>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</si>
  <si>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</si>
  <si>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</si>
  <si>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</si>
  <si>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</si>
  <si>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</si>
  <si>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</si>
  <si>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</si>
  <si>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</si>
  <si>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</si>
  <si>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</si>
  <si>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</si>
  <si>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</si>
  <si>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</si>
  <si>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</si>
  <si>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</si>
  <si>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</si>
  <si>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</si>
  <si>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</si>
  <si>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</si>
  <si>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</si>
  <si>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</si>
  <si>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</si>
  <si>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</si>
  <si>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</si>
  <si>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</si>
  <si>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</si>
  <si>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</si>
  <si>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</si>
  <si>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</si>
  <si>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</si>
  <si>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</si>
  <si>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</si>
  <si>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</si>
  <si>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</si>
  <si>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</si>
  <si>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</si>
  <si>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</si>
  <si>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</si>
  <si>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</si>
  <si>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</si>
  <si>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</si>
  <si>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</si>
  <si>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</si>
  <si>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</si>
  <si>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</si>
  <si>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</si>
  <si>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</si>
  <si>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</si>
  <si>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</si>
  <si>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</si>
  <si>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</si>
  <si>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</si>
  <si>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</si>
  <si>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</si>
  <si>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</si>
  <si>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</si>
  <si>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</si>
  <si>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</si>
  <si>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</si>
  <si>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</si>
  <si>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</si>
  <si>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</si>
  <si>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</si>
  <si>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</si>
  <si>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</si>
  <si>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</si>
  <si>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</si>
  <si>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</si>
  <si>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</si>
  <si>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</si>
  <si>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</si>
  <si>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</si>
  <si>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</si>
  <si>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</si>
  <si>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</si>
  <si>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</si>
  <si>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</si>
  <si>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</si>
  <si>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</si>
  <si>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</si>
  <si>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</si>
  <si>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</si>
  <si>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</si>
  <si>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</si>
  <si>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</si>
  <si>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</si>
  <si>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</si>
  <si>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</si>
  <si>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</si>
  <si>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</si>
  <si>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</si>
  <si>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</si>
  <si>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</si>
  <si>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</si>
  <si>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</si>
  <si>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</si>
  <si>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</si>
  <si>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</si>
  <si>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</si>
  <si>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</si>
  <si>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</si>
  <si>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</si>
  <si>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</si>
  <si>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</si>
  <si>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</si>
  <si>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</si>
  <si>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</si>
  <si>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</si>
  <si>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</si>
  <si>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</si>
  <si>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</si>
  <si>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</si>
  <si>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</si>
  <si>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</si>
  <si>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</si>
  <si>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</si>
  <si>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</si>
  <si>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</si>
  <si>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</si>
  <si>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</si>
  <si>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</si>
  <si>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</si>
  <si>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</si>
  <si>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</si>
  <si>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</si>
  <si>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</si>
  <si>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</si>
  <si>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</si>
  <si>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</si>
  <si>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</si>
  <si>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</si>
  <si>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</si>
  <si>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</si>
  <si>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</si>
  <si>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</si>
  <si>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</si>
  <si>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</si>
  <si>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</si>
  <si>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</si>
  <si>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</si>
  <si>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</si>
  <si>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</si>
  <si>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</si>
  <si>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</si>
  <si>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</si>
  <si>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</si>
  <si>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</si>
  <si>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</si>
  <si>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</si>
  <si>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</si>
  <si>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</si>
  <si>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</si>
  <si>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</si>
  <si>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</si>
  <si>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</si>
  <si>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</si>
  <si>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</si>
  <si>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</si>
  <si>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</si>
  <si>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</si>
  <si>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</si>
  <si>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</si>
  <si>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</si>
  <si>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</si>
  <si>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</si>
  <si>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</si>
  <si>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</si>
  <si>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</si>
  <si>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</si>
  <si>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</si>
  <si>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</si>
  <si>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</si>
  <si>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</si>
  <si>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</si>
  <si>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</si>
  <si>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</si>
  <si>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</si>
  <si>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</si>
  <si>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</si>
  <si>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</si>
  <si>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</si>
  <si>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</si>
  <si>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</si>
  <si>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</si>
  <si>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</si>
  <si>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</si>
  <si>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</si>
  <si>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</si>
  <si>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</si>
  <si>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</si>
  <si>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</si>
  <si>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</si>
  <si>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</si>
  <si>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</si>
  <si>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</si>
  <si>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</si>
  <si>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</si>
  <si>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</si>
  <si>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</si>
  <si>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</si>
  <si>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</si>
  <si>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</si>
  <si>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</si>
  <si>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</si>
  <si>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</si>
  <si>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</si>
  <si>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</si>
  <si>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</si>
  <si>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</si>
  <si>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</si>
  <si>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</si>
  <si>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</si>
  <si>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</si>
  <si>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</si>
  <si>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</si>
  <si>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</si>
  <si>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</si>
  <si>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</si>
  <si>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</si>
  <si>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</si>
  <si>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</si>
  <si>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</si>
  <si>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</si>
  <si>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</si>
  <si>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</si>
  <si>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</si>
  <si>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</si>
  <si>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</si>
  <si>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</si>
  <si>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</si>
  <si>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</si>
  <si>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</si>
  <si>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</si>
  <si>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</si>
  <si>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</si>
  <si>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</si>
  <si>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</si>
  <si>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</si>
  <si>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</si>
  <si>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</si>
  <si>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</si>
  <si>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</si>
  <si>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</si>
  <si>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</si>
  <si>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</si>
  <si>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</si>
  <si>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</si>
  <si>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</si>
  <si>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</si>
  <si>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</si>
  <si>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</si>
  <si>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</si>
  <si>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</si>
  <si>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</si>
  <si>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</si>
  <si>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</si>
  <si>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</si>
  <si>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</si>
  <si>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</si>
  <si>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</si>
  <si>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</si>
  <si>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</si>
  <si>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</si>
  <si>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</si>
  <si>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</si>
  <si>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</si>
  <si>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</si>
  <si>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</si>
  <si>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</si>
  <si>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</si>
  <si>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</si>
  <si>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</si>
  <si>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</si>
  <si>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</si>
  <si>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</si>
  <si>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</si>
  <si>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</si>
  <si>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</si>
  <si>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</si>
  <si>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</si>
  <si>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</si>
  <si>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</si>
  <si>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</si>
  <si>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</si>
  <si>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</si>
  <si>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</si>
  <si>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</si>
  <si>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</si>
  <si>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</si>
  <si>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</si>
  <si>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</si>
  <si>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</si>
  <si>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</si>
  <si>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</si>
  <si>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</si>
  <si>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</si>
  <si>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</si>
  <si>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</si>
  <si>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</si>
  <si>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</si>
  <si>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</si>
  <si>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</si>
  <si>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</si>
  <si>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</si>
  <si>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</si>
  <si>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</si>
  <si>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</si>
  <si>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</si>
  <si>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</si>
  <si>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</si>
  <si>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</si>
  <si>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</si>
  <si>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</si>
  <si>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</si>
  <si>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</si>
  <si>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</si>
  <si>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</si>
  <si>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</si>
  <si>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</si>
  <si>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</si>
  <si>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</si>
  <si>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</si>
  <si>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</si>
  <si>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</si>
  <si>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</si>
  <si>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</si>
  <si>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</si>
  <si>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</si>
  <si>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</si>
  <si>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</si>
  <si>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</si>
  <si>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</si>
  <si>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</si>
  <si>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</si>
  <si>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</si>
  <si>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</si>
  <si>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</si>
  <si>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</si>
  <si>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</si>
  <si>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</si>
  <si>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</si>
  <si>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</si>
  <si>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</si>
  <si>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</si>
  <si>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</si>
  <si>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</si>
  <si>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</si>
  <si>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</si>
  <si>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</si>
  <si>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</si>
  <si>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</si>
  <si>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</si>
  <si>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</si>
  <si>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</si>
  <si>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</si>
  <si>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</si>
  <si>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</si>
  <si>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</si>
  <si>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</si>
  <si>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</si>
  <si>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</si>
  <si>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</si>
  <si>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</si>
  <si>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</si>
  <si>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</si>
  <si>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</si>
  <si>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</si>
  <si>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</si>
  <si>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</si>
  <si>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</si>
  <si>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</si>
  <si>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</si>
  <si>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</si>
  <si>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</si>
  <si>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</si>
  <si>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</si>
  <si>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</si>
  <si>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</si>
  <si>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</si>
  <si>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</si>
  <si>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</si>
  <si>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</si>
  <si>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</si>
  <si>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</si>
  <si>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</si>
  <si>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</si>
  <si>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</si>
  <si>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</si>
  <si>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</si>
  <si>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</si>
  <si>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</si>
  <si>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</si>
  <si>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</si>
  <si>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</si>
  <si>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</si>
  <si>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</si>
  <si>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</si>
  <si>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</si>
  <si>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</si>
  <si>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</si>
  <si>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</si>
  <si>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</si>
  <si>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</si>
  <si>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</si>
  <si>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</si>
  <si>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</si>
  <si>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</si>
  <si>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</si>
  <si>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</si>
  <si>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</si>
  <si>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</si>
  <si>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</si>
  <si>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</si>
  <si>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</si>
  <si>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</si>
  <si>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</si>
  <si>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</si>
  <si>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</si>
  <si>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</si>
  <si>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</si>
  <si>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</si>
  <si>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</si>
  <si>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</si>
  <si>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</si>
  <si>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</si>
  <si>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</si>
  <si>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</si>
  <si>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</si>
  <si>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</si>
  <si>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</si>
  <si>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</si>
  <si>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</si>
  <si>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</si>
  <si>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</si>
  <si>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</si>
  <si>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</si>
  <si>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</si>
  <si>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</si>
  <si>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</si>
  <si>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</si>
  <si>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</si>
  <si>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</si>
  <si>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</si>
  <si>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</si>
  <si>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</si>
  <si>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</si>
  <si>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</si>
  <si>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</si>
  <si>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</si>
  <si>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</si>
  <si>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</si>
  <si>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</si>
  <si>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</si>
  <si>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</si>
  <si>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</si>
  <si>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</si>
  <si>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</si>
  <si>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</si>
  <si>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</si>
  <si>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</si>
  <si>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</si>
  <si>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</si>
  <si>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</si>
  <si>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</si>
  <si>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</si>
  <si>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</si>
  <si>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</si>
  <si>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</si>
  <si>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</si>
  <si>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</si>
  <si>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</si>
  <si>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</si>
  <si>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</si>
  <si>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</si>
  <si>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</si>
  <si>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</si>
  <si>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</si>
  <si>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</si>
  <si>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</si>
  <si>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</si>
  <si>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</si>
  <si>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</si>
  <si>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</si>
  <si>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</si>
  <si>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</si>
  <si>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</si>
  <si>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</si>
  <si>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</si>
  <si>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</si>
  <si>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</si>
  <si>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</si>
  <si>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</si>
  <si>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</si>
  <si>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</si>
  <si>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</si>
  <si>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</si>
  <si>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</si>
  <si>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</si>
  <si>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</si>
  <si>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</si>
  <si>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</si>
  <si>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</si>
  <si>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</si>
  <si>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</si>
  <si>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</si>
  <si>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</si>
  <si>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</si>
  <si>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</si>
  <si>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</si>
  <si>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</si>
  <si>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</si>
  <si>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</si>
  <si>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</si>
  <si>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</si>
  <si>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</si>
  <si>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</si>
  <si>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</si>
  <si>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</si>
  <si>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</si>
  <si>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</si>
  <si>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</si>
  <si>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</si>
  <si>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</si>
  <si>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</si>
  <si>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</si>
  <si>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</si>
  <si>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</si>
  <si>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</si>
  <si>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</si>
  <si>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</si>
  <si>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</si>
  <si>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</si>
  <si>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</si>
  <si>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</si>
  <si>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</si>
  <si>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</si>
  <si>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</si>
  <si>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</si>
  <si>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</si>
  <si>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</si>
  <si>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</si>
  <si>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</si>
  <si>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</si>
  <si>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</si>
  <si>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</si>
  <si>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</si>
  <si>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</si>
  <si>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</si>
  <si>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</si>
  <si>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</si>
  <si>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</si>
  <si>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</si>
  <si>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</si>
  <si>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</si>
  <si>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</si>
  <si>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</si>
  <si>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</si>
  <si>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</si>
  <si>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</si>
  <si>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</si>
  <si>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</si>
  <si>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</si>
  <si>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</si>
  <si>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</si>
  <si>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</si>
  <si>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</si>
  <si>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</si>
  <si>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</si>
  <si>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</si>
  <si>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</si>
  <si>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</si>
  <si>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</si>
  <si>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</si>
  <si>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</si>
  <si>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</si>
  <si>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</si>
  <si>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</si>
  <si>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</si>
  <si>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</si>
  <si>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</si>
  <si>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</si>
  <si>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</si>
  <si>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</si>
  <si>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</si>
  <si>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</si>
  <si>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</si>
  <si>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</si>
  <si>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</si>
  <si>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</si>
  <si>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</si>
  <si>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</si>
  <si>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</si>
  <si>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</si>
  <si>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</si>
  <si>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</si>
  <si>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</si>
  <si>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</si>
  <si>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</si>
  <si>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</si>
  <si>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</si>
  <si>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</si>
  <si>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</si>
  <si>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</si>
  <si>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</si>
  <si>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</si>
  <si>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</si>
  <si>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</si>
  <si>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</si>
  <si>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</si>
  <si>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</si>
  <si>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</si>
  <si>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</si>
  <si>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</si>
  <si>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</si>
  <si>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</si>
  <si>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</si>
  <si>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</si>
  <si>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</si>
  <si>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</si>
  <si>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</si>
  <si>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</si>
  <si>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</si>
  <si>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</si>
  <si>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</si>
  <si>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</si>
  <si>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</si>
  <si>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</si>
  <si>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</si>
  <si>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</si>
  <si>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</si>
  <si>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</si>
  <si>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</si>
  <si>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</si>
  <si>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</si>
  <si>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</si>
  <si>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</si>
  <si>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</si>
  <si>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</si>
  <si>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</si>
  <si>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</si>
  <si>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</si>
  <si>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</si>
  <si>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</si>
  <si>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</si>
  <si>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</si>
  <si>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</si>
  <si>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</si>
  <si>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</si>
  <si>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</si>
  <si>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</si>
  <si>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</si>
  <si>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</si>
  <si>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</si>
  <si>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</si>
  <si>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</si>
  <si>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</si>
  <si>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</si>
  <si>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</si>
  <si>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</si>
  <si>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</si>
  <si>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</si>
  <si>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</si>
  <si>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</si>
  <si>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</si>
  <si>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</si>
  <si>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</si>
  <si>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</si>
  <si>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</si>
  <si>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</si>
  <si>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</si>
  <si>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</si>
  <si>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</si>
  <si>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</si>
  <si>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</si>
  <si>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</si>
  <si>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</si>
  <si>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</si>
  <si>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</si>
  <si>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</si>
  <si>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</si>
  <si>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</si>
  <si>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</si>
  <si>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</si>
  <si>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</si>
  <si>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</si>
  <si>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</si>
  <si>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</si>
  <si>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</si>
  <si>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</si>
  <si>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</si>
  <si>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</si>
  <si>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</si>
  <si>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</si>
  <si>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</si>
  <si>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</si>
  <si>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</si>
  <si>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</si>
  <si>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</si>
  <si>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</si>
  <si>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</si>
  <si>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</si>
  <si>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</si>
  <si>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</si>
  <si>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</si>
  <si>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</si>
  <si>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</si>
  <si>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</si>
  <si>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</si>
  <si>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</si>
  <si>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</si>
  <si>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</si>
  <si>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</si>
  <si>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</si>
  <si>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</si>
  <si>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</si>
  <si>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</si>
  <si>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</si>
  <si>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</si>
  <si>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</si>
  <si>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</si>
  <si>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</si>
  <si>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</si>
  <si>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</si>
  <si>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</si>
  <si>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</si>
  <si>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</si>
  <si>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</si>
  <si>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</si>
  <si>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</si>
  <si>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</si>
  <si>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</si>
  <si>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</si>
  <si>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</si>
  <si>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</si>
  <si>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</si>
  <si>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</si>
  <si>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</si>
  <si>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</si>
  <si>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</si>
  <si>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</si>
  <si>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</si>
  <si>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</si>
  <si>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</si>
  <si>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</si>
  <si>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</si>
  <si>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</si>
  <si>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</si>
  <si>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</si>
  <si>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</si>
  <si>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</si>
  <si>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</si>
  <si>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</si>
  <si>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</si>
  <si>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</si>
  <si>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</si>
  <si>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</si>
  <si>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</si>
  <si>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</si>
  <si>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</si>
  <si>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</si>
  <si>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</si>
  <si>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</si>
  <si>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</si>
  <si>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</si>
  <si>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</si>
  <si>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</si>
  <si>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</si>
  <si>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</si>
  <si>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</si>
  <si>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</si>
  <si>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</si>
  <si>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</si>
  <si>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</si>
  <si>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</si>
  <si>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</si>
  <si>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</si>
  <si>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</si>
  <si>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</si>
  <si>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</si>
  <si>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</si>
  <si>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</si>
  <si>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</si>
  <si>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</si>
  <si>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</si>
  <si>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</si>
  <si>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</si>
  <si>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</si>
  <si>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</si>
  <si>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</si>
  <si>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</si>
  <si>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</si>
  <si>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</si>
  <si>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</si>
  <si>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</si>
  <si>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</si>
  <si>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</si>
  <si>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</si>
  <si>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</si>
  <si>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</si>
  <si>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</si>
  <si>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</si>
  <si>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</si>
  <si>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</si>
  <si>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</si>
  <si>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</si>
  <si>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</si>
  <si>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</si>
  <si>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</si>
  <si>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</si>
  <si>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</si>
  <si>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</si>
  <si>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</si>
  <si>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</si>
  <si>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</si>
  <si>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</si>
  <si>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</si>
  <si>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</si>
  <si>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</si>
  <si>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</si>
  <si>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</si>
  <si>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</si>
  <si>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</si>
  <si>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</si>
  <si>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</si>
  <si>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</si>
  <si>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</si>
  <si>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</si>
  <si>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</si>
  <si>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</si>
  <si>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</si>
  <si>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</si>
  <si>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</si>
  <si>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</si>
  <si>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</si>
  <si>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</si>
  <si>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</si>
  <si>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</si>
  <si>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</si>
  <si>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</si>
  <si>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</si>
  <si>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</si>
  <si>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</si>
  <si>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</si>
  <si>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</si>
  <si>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</si>
  <si>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</si>
  <si>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</si>
  <si>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</si>
  <si>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</si>
  <si>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</si>
  <si>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</si>
  <si>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</si>
  <si>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</si>
  <si>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</si>
  <si>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</si>
  <si>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</si>
  <si>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</si>
  <si>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</si>
  <si>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</si>
  <si>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</si>
  <si>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</si>
  <si>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</si>
  <si>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</si>
  <si>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</si>
  <si>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</si>
  <si>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</si>
  <si>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</si>
  <si>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</si>
  <si>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</si>
  <si>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</si>
  <si>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</si>
  <si>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</si>
  <si>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</si>
  <si>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</si>
  <si>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</si>
  <si>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</si>
  <si>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</si>
  <si>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</si>
  <si>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</si>
  <si>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</si>
  <si>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</si>
  <si>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</si>
  <si>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</si>
  <si>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</si>
  <si>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</si>
  <si>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</si>
  <si>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</si>
  <si>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</si>
  <si>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</si>
  <si>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</si>
  <si>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</si>
  <si>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</si>
  <si>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</si>
  <si>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</si>
  <si>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</si>
  <si>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</si>
  <si>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</si>
  <si>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</si>
  <si>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</si>
  <si>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</si>
  <si>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</si>
  <si>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</si>
  <si>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</si>
  <si>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</si>
  <si>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</si>
  <si>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</si>
  <si>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</si>
  <si>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</si>
  <si>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</si>
  <si>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</si>
  <si>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</si>
  <si>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</si>
  <si>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</si>
  <si>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</si>
  <si>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</si>
  <si>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</si>
  <si>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</si>
  <si>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</si>
  <si>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</si>
  <si>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</si>
  <si>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</si>
  <si>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</si>
  <si>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</si>
  <si>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</si>
  <si>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</si>
  <si>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</si>
  <si>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</si>
  <si>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</si>
  <si>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</si>
  <si>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</si>
  <si>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</si>
  <si>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</si>
  <si>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</si>
  <si>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</si>
  <si>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</si>
  <si>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</si>
  <si>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</si>
  <si>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</si>
  <si>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</si>
  <si>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</si>
  <si>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</si>
  <si>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</si>
  <si>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</si>
  <si>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</si>
  <si>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</si>
  <si>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</si>
  <si>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</si>
  <si>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</si>
  <si>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</si>
  <si>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</si>
  <si>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</si>
  <si>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</si>
  <si>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</si>
  <si>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</si>
  <si>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</si>
  <si>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</si>
  <si>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</si>
  <si>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</si>
  <si>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</si>
  <si>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</si>
  <si>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</si>
  <si>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</si>
  <si>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</si>
  <si>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</si>
  <si>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</si>
  <si>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</si>
  <si>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</si>
  <si>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</si>
  <si>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</si>
  <si>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</si>
  <si>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</si>
  <si>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</si>
  <si>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</si>
  <si>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</si>
  <si>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</si>
  <si>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</si>
  <si>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</si>
  <si>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</si>
  <si>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</si>
  <si>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</si>
  <si>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</si>
  <si>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</si>
  <si>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</si>
  <si>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</si>
  <si>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</si>
  <si>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</si>
  <si>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</si>
  <si>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</si>
  <si>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</si>
  <si>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</si>
  <si>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</si>
  <si>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</si>
  <si>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</si>
  <si>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</si>
  <si>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</si>
  <si>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</si>
  <si>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</si>
  <si>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</si>
  <si>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</si>
  <si>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</si>
  <si>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</si>
  <si>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</si>
  <si>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</si>
  <si>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</si>
  <si>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</si>
  <si>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</si>
  <si>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</si>
  <si>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</si>
  <si>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</si>
  <si>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</si>
  <si>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</si>
  <si>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</si>
  <si>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</si>
  <si>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</si>
  <si>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</si>
  <si>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</si>
  <si>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</si>
  <si>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</si>
  <si>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</si>
  <si>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</si>
  <si>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</si>
  <si>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</si>
  <si>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</si>
  <si>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</si>
  <si>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</si>
  <si>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</si>
  <si>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</si>
  <si>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</si>
  <si>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</si>
  <si>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</si>
  <si>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</si>
  <si>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</si>
  <si>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</si>
  <si>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</si>
  <si>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</si>
  <si>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</si>
  <si>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</si>
  <si>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</si>
  <si>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</si>
  <si>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</si>
  <si>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</si>
  <si>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</si>
  <si>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</si>
  <si>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</si>
  <si>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</si>
  <si>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</si>
  <si>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</si>
  <si>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</si>
  <si>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</si>
  <si>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</si>
  <si>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</si>
  <si>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</si>
  <si>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</si>
  <si>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</si>
  <si>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</si>
  <si>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</si>
  <si>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</si>
  <si>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</si>
  <si>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</si>
  <si>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</si>
  <si>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</si>
  <si>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</si>
  <si>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</si>
  <si>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</si>
  <si>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</si>
  <si>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</si>
  <si>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</si>
  <si>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</si>
  <si>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</si>
  <si>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</si>
  <si>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</si>
  <si>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</si>
  <si>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</si>
  <si>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</si>
  <si>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</si>
  <si>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</si>
  <si>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</si>
  <si>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</si>
  <si>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</si>
  <si>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</si>
  <si>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</si>
  <si>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</si>
  <si>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</si>
  <si>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</si>
  <si>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</si>
  <si>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</si>
  <si>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</si>
  <si>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</si>
  <si>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</si>
  <si>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</si>
  <si>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</si>
  <si>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</si>
  <si>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</si>
  <si>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</si>
  <si>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</si>
  <si>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</si>
  <si>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</si>
  <si>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</si>
  <si>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</si>
  <si>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</si>
  <si>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</si>
  <si>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</si>
  <si>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</si>
  <si>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</si>
  <si>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</si>
  <si>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</si>
  <si>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</si>
  <si>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</si>
  <si>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</si>
  <si>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</si>
  <si>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</si>
  <si>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</si>
  <si>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</si>
  <si>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</si>
  <si>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</si>
  <si>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</si>
  <si>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</si>
  <si>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</si>
  <si>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</si>
  <si>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</si>
  <si>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</si>
  <si>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</si>
  <si>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</si>
  <si>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</si>
  <si>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</si>
  <si>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</si>
  <si>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</si>
  <si>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</si>
  <si>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</si>
  <si>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</si>
  <si>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</si>
  <si>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</si>
  <si>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</si>
  <si>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</si>
  <si>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</si>
  <si>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</si>
  <si>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</si>
  <si>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</si>
  <si>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</si>
  <si>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</si>
  <si>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</si>
  <si>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</si>
  <si>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</si>
  <si>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</si>
  <si>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</si>
  <si>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</si>
  <si>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</si>
  <si>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</si>
  <si>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</si>
  <si>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</si>
  <si>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</si>
  <si>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</si>
  <si>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</si>
  <si>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</si>
  <si>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</si>
  <si>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</si>
  <si>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</si>
  <si>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</si>
  <si>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</si>
  <si>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</si>
  <si>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</si>
  <si>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</si>
  <si>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</si>
  <si>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</si>
  <si>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</si>
  <si>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</si>
  <si>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</si>
  <si>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</si>
  <si>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</si>
  <si>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</si>
  <si>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</si>
  <si>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</si>
  <si>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</si>
  <si>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</si>
  <si>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</si>
  <si>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</si>
  <si>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</si>
  <si>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</si>
  <si>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</si>
  <si>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</si>
  <si>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</si>
  <si>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</si>
  <si>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</si>
  <si>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</si>
  <si>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</si>
  <si>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</si>
  <si>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</si>
  <si>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</si>
  <si>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</si>
  <si>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</si>
  <si>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</si>
  <si>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</si>
  <si>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</si>
  <si>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</si>
  <si>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</si>
  <si>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</si>
  <si>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</si>
  <si>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</si>
  <si>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</si>
  <si>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</si>
  <si>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</si>
  <si>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</si>
  <si>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</si>
  <si>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</si>
  <si>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</si>
  <si>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</si>
  <si>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</si>
  <si>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</si>
  <si>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</si>
  <si>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</si>
  <si>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</si>
  <si>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</si>
  <si>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</si>
  <si>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</si>
  <si>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</si>
  <si>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</si>
  <si>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</si>
  <si>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</si>
  <si>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</si>
  <si>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</si>
  <si>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</si>
  <si>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</si>
  <si>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</si>
  <si>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</si>
  <si>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</si>
  <si>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</si>
  <si>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</si>
  <si>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</si>
  <si>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</si>
  <si>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</si>
  <si>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</si>
  <si>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</si>
  <si>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</si>
  <si>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</si>
  <si>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</si>
  <si>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</si>
  <si>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</si>
  <si>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</si>
  <si>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</si>
  <si>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</si>
  <si>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</si>
  <si>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</si>
  <si>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</si>
  <si>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</si>
  <si>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</si>
  <si>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</si>
  <si>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</si>
  <si>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</si>
  <si>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</si>
  <si>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</si>
  <si>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</si>
  <si>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</si>
  <si>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</si>
  <si>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</si>
  <si>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</si>
  <si>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</si>
  <si>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</si>
  <si>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</si>
  <si>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</si>
  <si>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</si>
  <si>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</si>
  <si>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</si>
  <si>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</si>
  <si>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</si>
  <si>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</si>
  <si>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</si>
  <si>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</si>
  <si>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</si>
  <si>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</si>
  <si>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</si>
  <si>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</si>
  <si>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</si>
  <si>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</si>
  <si>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</si>
  <si>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</si>
  <si>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</si>
  <si>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</si>
  <si>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</si>
  <si>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</si>
  <si>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</si>
  <si>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</si>
  <si>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</si>
  <si>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</si>
  <si>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</si>
  <si>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</si>
  <si>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</si>
  <si>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</si>
  <si>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</si>
  <si>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</si>
  <si>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</si>
  <si>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</si>
  <si>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</si>
  <si>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</si>
  <si>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</si>
  <si>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</si>
  <si>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</si>
  <si>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</si>
  <si>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</si>
  <si>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</si>
  <si>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</si>
  <si>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</si>
  <si>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</si>
  <si>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</si>
  <si>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</si>
  <si>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</si>
  <si>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</si>
  <si>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</si>
  <si>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</si>
  <si>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</si>
  <si>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</si>
  <si>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</si>
  <si>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</si>
  <si>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</si>
  <si>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</si>
  <si>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</si>
  <si>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</si>
  <si>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</si>
  <si>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</si>
  <si>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</si>
  <si>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</si>
  <si>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</si>
  <si>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</si>
  <si>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</si>
  <si>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</si>
  <si>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</si>
  <si>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</si>
  <si>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</si>
  <si>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</si>
  <si>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</si>
  <si>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</si>
  <si>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</si>
  <si>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</si>
  <si>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</si>
  <si>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</si>
  <si>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</si>
  <si>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</si>
  <si>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</si>
  <si>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</si>
  <si>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</si>
  <si>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</si>
  <si>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</si>
  <si>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</si>
  <si>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</si>
  <si>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</si>
  <si>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</si>
  <si>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</si>
  <si>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</si>
  <si>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</si>
  <si>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</si>
  <si>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</si>
  <si>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</si>
  <si>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</si>
  <si>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</si>
  <si>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</si>
  <si>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</si>
  <si>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</si>
  <si>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</si>
  <si>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</si>
  <si>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</si>
  <si>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</si>
  <si>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</si>
  <si>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</si>
  <si>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</si>
  <si>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</si>
  <si>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</si>
  <si>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</si>
  <si>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</si>
  <si>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</si>
  <si>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</si>
  <si>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</si>
  <si>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</si>
  <si>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</si>
  <si>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</si>
  <si>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</si>
  <si>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</si>
  <si>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</si>
  <si>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</si>
  <si>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</si>
  <si>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</si>
  <si>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</si>
  <si>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</si>
  <si>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</si>
  <si>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</si>
  <si>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</si>
  <si>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</si>
  <si>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</si>
  <si>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</si>
  <si>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</si>
  <si>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</si>
  <si>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</si>
  <si>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</si>
  <si>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</si>
  <si>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</si>
  <si>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</si>
  <si>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</si>
  <si>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</si>
  <si>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</si>
  <si>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</si>
  <si>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</si>
  <si>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</si>
  <si>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</si>
  <si>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</si>
  <si>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</si>
  <si>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</si>
  <si>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</si>
  <si>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</si>
  <si>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</si>
  <si>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</si>
  <si>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</si>
  <si>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</si>
  <si>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</si>
  <si>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</si>
  <si>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</si>
  <si>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</si>
  <si>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</si>
  <si>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</si>
  <si>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</si>
  <si>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</si>
  <si>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</si>
  <si>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</si>
  <si>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</si>
  <si>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</si>
  <si>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</si>
  <si>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</si>
  <si>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</si>
  <si>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</si>
  <si>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</si>
  <si>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</si>
  <si>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</si>
  <si>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</si>
  <si>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</si>
  <si>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</si>
  <si>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</si>
  <si>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</si>
  <si>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</si>
  <si>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</si>
  <si>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</si>
  <si>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</si>
  <si>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</si>
  <si>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</si>
  <si>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</si>
  <si>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</si>
  <si>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</si>
  <si>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</si>
  <si>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</si>
  <si>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</si>
  <si>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</si>
  <si>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</si>
  <si>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</si>
  <si>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</si>
  <si>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</si>
  <si>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</si>
  <si>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</si>
  <si>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</si>
  <si>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</si>
  <si>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</si>
  <si>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</si>
  <si>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</si>
  <si>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</si>
  <si>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</si>
  <si>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</si>
  <si>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</si>
  <si>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</si>
  <si>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</si>
  <si>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</si>
  <si>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</si>
  <si>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</si>
  <si>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</si>
  <si>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</si>
  <si>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</si>
  <si>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</si>
  <si>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</si>
  <si>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</si>
  <si>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</si>
  <si>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</si>
  <si>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</si>
  <si>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</si>
  <si>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</si>
  <si>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</si>
  <si>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</si>
  <si>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</si>
  <si>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</si>
  <si>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</si>
  <si>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</si>
  <si>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</si>
  <si>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</si>
  <si>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</si>
  <si>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</si>
  <si>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</si>
  <si>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</si>
  <si>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</si>
  <si>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</si>
  <si>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</si>
  <si>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</si>
  <si>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</si>
  <si>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</si>
  <si>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</si>
  <si>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</si>
  <si>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</si>
  <si>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</si>
  <si>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</si>
  <si>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</si>
  <si>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</si>
  <si>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</si>
  <si>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</si>
  <si>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</si>
  <si>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</si>
  <si>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</si>
  <si>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</si>
  <si>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</si>
  <si>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</si>
  <si>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</si>
  <si>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</si>
  <si>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</si>
  <si>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</si>
  <si>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</si>
  <si>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</si>
  <si>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</si>
  <si>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</si>
  <si>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</si>
  <si>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</si>
  <si>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</si>
  <si>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</si>
  <si>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</si>
  <si>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</si>
  <si>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</si>
  <si>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</si>
  <si>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</si>
  <si>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</si>
  <si>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</si>
  <si>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</si>
  <si>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</si>
  <si>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</si>
  <si>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</si>
  <si>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</si>
  <si>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</si>
  <si>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</si>
  <si>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</si>
  <si>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</si>
  <si>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</si>
  <si>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</si>
  <si>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</si>
  <si>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</si>
  <si>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</si>
  <si>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</si>
  <si>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</si>
  <si>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</si>
  <si>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</si>
  <si>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</si>
  <si>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</si>
  <si>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</si>
  <si>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</si>
  <si>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</si>
  <si>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</si>
  <si>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</si>
  <si>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</si>
  <si>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</si>
  <si>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</si>
  <si>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</si>
  <si>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</si>
  <si>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</si>
  <si>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</si>
  <si>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</si>
  <si>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</si>
  <si>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</si>
  <si>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</si>
  <si>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</si>
  <si>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</si>
  <si>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</si>
  <si>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</si>
  <si>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</si>
  <si>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</si>
  <si>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</si>
  <si>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</si>
  <si>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</si>
  <si>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</si>
  <si>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</si>
  <si>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</si>
  <si>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</si>
  <si>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</si>
  <si>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</si>
  <si>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</si>
  <si>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</si>
  <si>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</si>
  <si>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</si>
  <si>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</si>
  <si>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</si>
  <si>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</si>
  <si>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</si>
  <si>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</si>
  <si>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</si>
  <si>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</si>
  <si>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</si>
  <si>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</si>
  <si>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</si>
  <si>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</si>
  <si>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</si>
  <si>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</si>
  <si>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</si>
  <si>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</si>
  <si>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</si>
  <si>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</si>
  <si>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</si>
  <si>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</si>
  <si>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</si>
  <si>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</si>
  <si>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</si>
  <si>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</si>
  <si>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</si>
  <si>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</si>
  <si>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</si>
  <si>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</si>
  <si>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</si>
  <si>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</si>
  <si>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</si>
  <si>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</si>
  <si>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</si>
  <si>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</si>
  <si>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</si>
  <si>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</si>
  <si>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</si>
  <si>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</si>
  <si>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</si>
  <si>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</si>
  <si>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</si>
  <si>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</si>
  <si>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</si>
  <si>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</si>
  <si>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</si>
  <si>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</si>
  <si>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</si>
  <si>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</si>
  <si>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</si>
  <si>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</si>
  <si>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</si>
  <si>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</si>
  <si>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</si>
  <si>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</si>
  <si>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</si>
  <si>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</si>
  <si>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</si>
  <si>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</si>
  <si>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</si>
  <si>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</si>
  <si>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</si>
  <si>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</si>
  <si>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</si>
  <si>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</si>
  <si>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</si>
  <si>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</si>
  <si>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</si>
  <si>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</si>
  <si>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</si>
  <si>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</si>
  <si>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</si>
  <si>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</si>
  <si>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</si>
  <si>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</si>
  <si>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</si>
  <si>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</si>
  <si>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</si>
  <si>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</si>
  <si>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</si>
  <si>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</si>
  <si>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</si>
  <si>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</si>
  <si>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</si>
  <si>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</si>
  <si>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</si>
  <si>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</si>
  <si>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</si>
  <si>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</si>
  <si>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</si>
  <si>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</si>
  <si>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</si>
  <si>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</si>
  <si>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</si>
  <si>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</si>
  <si>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</si>
  <si>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</si>
  <si>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</si>
  <si>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</si>
  <si>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</si>
  <si>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</si>
  <si>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</si>
  <si>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</si>
  <si>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</si>
  <si>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</si>
  <si>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</si>
  <si>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</si>
  <si>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</si>
  <si>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</si>
  <si>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</si>
  <si>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</si>
  <si>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</si>
  <si>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</si>
  <si>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</si>
  <si>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</si>
  <si>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</si>
  <si>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</si>
  <si>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</si>
  <si>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</si>
  <si>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</si>
  <si>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</si>
  <si>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</si>
  <si>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</si>
  <si>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</si>
  <si>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</si>
  <si>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</si>
  <si>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</si>
  <si>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</si>
  <si>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</si>
  <si>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</si>
  <si>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</si>
  <si>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</si>
  <si>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</si>
  <si>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</si>
  <si>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</si>
  <si>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</si>
  <si>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</si>
  <si>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</si>
  <si>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</si>
  <si>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</si>
  <si>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</si>
  <si>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</si>
  <si>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</si>
  <si>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</si>
  <si>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</si>
  <si>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</si>
  <si>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</si>
  <si>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</si>
  <si>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</si>
  <si>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</si>
  <si>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</si>
  <si>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</si>
  <si>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</si>
  <si>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</si>
  <si>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</si>
  <si>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</si>
  <si>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</si>
  <si>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</si>
  <si>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</si>
  <si>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</si>
  <si>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</si>
  <si>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</si>
  <si>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</si>
  <si>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</si>
  <si>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</si>
  <si>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</si>
  <si>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</si>
  <si>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</si>
  <si>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</si>
  <si>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</si>
  <si>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</si>
  <si>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</si>
  <si>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</si>
  <si>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</si>
  <si>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</si>
  <si>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</si>
  <si>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</si>
  <si>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</si>
  <si>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</si>
  <si>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</si>
  <si>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</si>
  <si>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</si>
  <si>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</si>
  <si>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</si>
  <si>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</si>
  <si>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</si>
  <si>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</si>
  <si>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</si>
  <si>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</si>
  <si>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</si>
  <si>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</si>
  <si>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</si>
  <si>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</si>
  <si>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</si>
  <si>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</si>
  <si>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</si>
  <si>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</si>
  <si>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</si>
  <si>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</si>
  <si>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</si>
  <si>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</si>
  <si>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</si>
  <si>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</si>
  <si>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</si>
  <si>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</si>
  <si>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</si>
  <si>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</si>
  <si>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</si>
  <si>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</si>
  <si>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</si>
  <si>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</si>
  <si>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</si>
  <si>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</si>
  <si>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</si>
  <si>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</si>
  <si>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</si>
  <si>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</si>
  <si>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</si>
  <si>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</si>
  <si>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</si>
  <si>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</si>
  <si>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</si>
  <si>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</si>
  <si>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</si>
  <si>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</si>
  <si>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</si>
  <si>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</si>
  <si>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</si>
  <si>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</si>
  <si>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</si>
  <si>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</si>
  <si>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</si>
  <si>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</si>
  <si>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</si>
  <si>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</si>
  <si>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</si>
  <si>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</si>
  <si>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</si>
  <si>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</si>
  <si>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</si>
  <si>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</si>
  <si>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</si>
  <si>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</si>
  <si>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</si>
  <si>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</si>
  <si>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</si>
  <si>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</si>
  <si>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</si>
  <si>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</si>
  <si>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</si>
  <si>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</si>
  <si>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</si>
  <si>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</si>
  <si>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</si>
  <si>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</si>
  <si>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</si>
  <si>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</si>
  <si>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</si>
  <si>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</si>
  <si>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</si>
  <si>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</si>
  <si>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</si>
  <si>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</si>
  <si>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</si>
  <si>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</si>
  <si>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</si>
  <si>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</si>
  <si>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</si>
  <si>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</si>
  <si>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</si>
  <si>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</si>
  <si>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</si>
  <si>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</si>
  <si>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</si>
  <si>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</si>
  <si>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</si>
  <si>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</si>
  <si>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</si>
  <si>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</si>
  <si>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</si>
  <si>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</si>
  <si>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</si>
  <si>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</si>
  <si>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</si>
  <si>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</si>
  <si>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</si>
  <si>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</si>
  <si>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</si>
  <si>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</si>
  <si>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</si>
  <si>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</si>
  <si>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</si>
  <si>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</si>
  <si>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</si>
  <si>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</si>
  <si>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</si>
  <si>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</si>
  <si>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</si>
  <si>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</si>
  <si>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</si>
  <si>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</si>
  <si>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</si>
  <si>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</si>
  <si>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</si>
  <si>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</si>
  <si>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</si>
  <si>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</si>
  <si>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</si>
  <si>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</si>
  <si>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</si>
  <si>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</si>
  <si>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</si>
  <si>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</si>
  <si>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</si>
  <si>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</si>
  <si>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</si>
  <si>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</si>
  <si>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</si>
  <si>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</si>
  <si>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</si>
  <si>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</si>
  <si>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</si>
  <si>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</si>
  <si>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</si>
  <si>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</si>
  <si>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</si>
  <si>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</si>
  <si>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</si>
  <si>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</si>
  <si>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</si>
  <si>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</si>
  <si>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</si>
  <si>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</si>
  <si>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</si>
  <si>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</si>
  <si>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</si>
  <si>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</si>
  <si>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</si>
  <si>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</si>
  <si>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</si>
  <si>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</si>
  <si>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</si>
  <si>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</si>
  <si>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</si>
  <si>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</si>
  <si>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</si>
  <si>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</si>
  <si>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</si>
  <si>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</si>
  <si>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</si>
  <si>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</si>
  <si>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</si>
  <si>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</si>
  <si>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</si>
  <si>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</si>
  <si>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</si>
  <si>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</si>
  <si>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</si>
  <si>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</si>
  <si>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</si>
  <si>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</si>
  <si>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</si>
  <si>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</si>
  <si>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</si>
  <si>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</si>
  <si>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</si>
  <si>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</si>
  <si>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</si>
  <si>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</si>
  <si>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</si>
  <si>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</si>
  <si>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</si>
  <si>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</si>
  <si>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</si>
  <si>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</si>
  <si>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</si>
  <si>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</si>
  <si>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</si>
  <si>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</si>
  <si>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</si>
  <si>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</si>
  <si>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</si>
  <si>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</si>
  <si>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</si>
  <si>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</si>
  <si>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</si>
  <si>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</si>
  <si>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</si>
  <si>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</si>
  <si>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</si>
  <si>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</si>
  <si>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</si>
  <si>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</si>
  <si>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</si>
  <si>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</si>
  <si>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</si>
  <si>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</si>
  <si>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</si>
  <si>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</si>
  <si>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</si>
  <si>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</si>
  <si>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</si>
  <si>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</si>
  <si>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</si>
  <si>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</si>
  <si>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</si>
  <si>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</si>
  <si>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</si>
  <si>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</si>
  <si>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</si>
  <si>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</si>
  <si>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</si>
  <si>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</si>
  <si>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</si>
  <si>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</si>
  <si>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</si>
  <si>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</si>
  <si>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</si>
  <si>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</si>
  <si>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</si>
  <si>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</si>
  <si>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</si>
  <si>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</si>
  <si>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</si>
  <si>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</si>
  <si>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</si>
  <si>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</si>
  <si>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</si>
  <si>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</si>
  <si>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</si>
  <si>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</si>
  <si>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</si>
  <si>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</si>
  <si>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</si>
  <si>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</si>
  <si>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</si>
  <si>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</si>
  <si>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</si>
  <si>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</si>
  <si>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</si>
  <si>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</si>
  <si>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</si>
  <si>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</si>
  <si>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</si>
  <si>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</si>
  <si>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</si>
  <si>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</si>
  <si>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</si>
  <si>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</si>
  <si>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</si>
  <si>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</si>
  <si>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</si>
  <si>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</si>
  <si>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</si>
  <si>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</si>
  <si>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</si>
  <si>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</si>
  <si>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</si>
  <si>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</si>
  <si>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</si>
  <si>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</si>
  <si>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</si>
  <si>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</si>
  <si>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</si>
  <si>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</si>
  <si>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</si>
  <si>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</si>
  <si>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</si>
  <si>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</si>
  <si>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</si>
  <si>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</si>
  <si>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</si>
  <si>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</si>
  <si>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</si>
  <si>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</si>
  <si>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</si>
  <si>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</si>
  <si>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</si>
  <si>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</si>
  <si>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</si>
  <si>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</si>
  <si>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</si>
  <si>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</si>
  <si>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</si>
  <si>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</si>
  <si>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</si>
  <si>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</si>
  <si>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</si>
  <si>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</si>
  <si>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</si>
  <si>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</si>
  <si>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</si>
  <si>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</si>
  <si>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</si>
  <si>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</si>
  <si>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</si>
  <si>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</si>
  <si>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</si>
  <si>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</si>
  <si>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</si>
  <si>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</si>
  <si>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</si>
  <si>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</si>
  <si>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</si>
  <si>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</si>
  <si>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</si>
  <si>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</si>
  <si>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</si>
  <si>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</si>
  <si>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</si>
  <si>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</si>
  <si>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</si>
  <si>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</si>
  <si>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</si>
  <si>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</si>
  <si>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</si>
  <si>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</si>
  <si>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</si>
  <si>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</si>
  <si>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</si>
  <si>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</si>
  <si>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</si>
  <si>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</si>
  <si>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</si>
  <si>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</si>
  <si>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</si>
  <si>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</si>
  <si>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</si>
  <si>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</si>
  <si>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</si>
  <si>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</si>
  <si>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</si>
  <si>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</si>
  <si>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</si>
  <si>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</si>
  <si>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</si>
  <si>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</si>
  <si>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</si>
  <si>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</si>
  <si>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</si>
  <si>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</si>
  <si>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</si>
  <si>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</si>
  <si>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</si>
  <si>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</si>
  <si>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</si>
  <si>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</si>
  <si>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</si>
  <si>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</si>
  <si>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</si>
  <si>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</si>
  <si>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</si>
  <si>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</si>
  <si>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</si>
  <si>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</si>
  <si>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</si>
  <si>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</si>
  <si>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</si>
  <si>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</si>
  <si>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</si>
  <si>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</si>
  <si>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</si>
  <si>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</si>
  <si>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</si>
  <si>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</si>
  <si>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</si>
  <si>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</si>
  <si>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</si>
  <si>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</si>
  <si>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</si>
  <si>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</si>
  <si>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</si>
  <si>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</si>
  <si>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</si>
  <si>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</si>
  <si>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</si>
  <si>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</si>
  <si>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</si>
  <si>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</si>
  <si>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</si>
  <si>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</si>
  <si>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</si>
  <si>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</si>
  <si>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</si>
  <si>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</si>
  <si>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</si>
  <si>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</si>
  <si>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</si>
  <si>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</si>
  <si>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</si>
  <si>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</si>
  <si>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</si>
  <si>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</si>
  <si>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</si>
  <si>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</si>
  <si>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</si>
  <si>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</si>
  <si>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</si>
  <si>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</si>
  <si>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</si>
  <si>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</si>
  <si>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</si>
  <si>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</si>
  <si>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</si>
  <si>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</si>
  <si>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</si>
  <si>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</si>
  <si>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</si>
  <si>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</si>
  <si>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</si>
  <si>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</si>
  <si>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</si>
  <si>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</si>
  <si>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</si>
  <si>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</si>
  <si>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</si>
  <si>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</si>
  <si>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</si>
  <si>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</si>
  <si>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</si>
  <si>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</si>
  <si>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</si>
  <si>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</si>
  <si>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</si>
  <si>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</si>
  <si>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</si>
  <si>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</si>
  <si>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</si>
  <si>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</si>
  <si>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</si>
  <si>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</si>
  <si>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</si>
  <si>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</si>
  <si>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</si>
  <si>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</si>
  <si>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</si>
  <si>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</si>
  <si>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</si>
  <si>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</si>
  <si>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</si>
  <si>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</si>
  <si>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</si>
  <si>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</si>
  <si>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</si>
  <si>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</si>
  <si>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</si>
  <si>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</si>
  <si>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</si>
  <si>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</si>
  <si>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</si>
  <si>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</si>
  <si>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</si>
  <si>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</si>
  <si>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</si>
  <si>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</si>
  <si>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</si>
  <si>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</si>
  <si>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</si>
  <si>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</si>
  <si>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</si>
  <si>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</si>
  <si>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</si>
  <si>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</si>
  <si>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</si>
  <si>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</si>
  <si>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</si>
  <si>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</si>
  <si>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</si>
  <si>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</si>
  <si>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</si>
  <si>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</si>
  <si>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</si>
  <si>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</si>
  <si>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</si>
  <si>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</si>
  <si>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</si>
  <si>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</si>
  <si>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</si>
  <si>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</si>
  <si>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</si>
  <si>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</si>
  <si>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</si>
  <si>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</si>
  <si>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</si>
  <si>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</si>
  <si>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</si>
  <si>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</si>
  <si>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</si>
  <si>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</si>
  <si>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</si>
  <si>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</si>
  <si>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</si>
  <si>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</si>
  <si>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</si>
  <si>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</si>
  <si>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</si>
  <si>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</si>
  <si>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</si>
  <si>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</si>
  <si>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</si>
  <si>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</si>
  <si>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</si>
  <si>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</si>
  <si>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</si>
  <si>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</si>
  <si>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</si>
  <si>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</si>
  <si>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</si>
  <si>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</si>
  <si>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</si>
  <si>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</si>
  <si>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</si>
  <si>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</si>
  <si>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</si>
  <si>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</si>
  <si>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</si>
  <si>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</si>
  <si>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</si>
  <si>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</si>
  <si>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</si>
  <si>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</si>
  <si>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</si>
  <si>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</si>
  <si>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</si>
  <si>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</si>
  <si>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</si>
  <si>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</si>
  <si>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</si>
  <si>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</si>
  <si>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</si>
  <si>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</si>
  <si>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</si>
  <si>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</si>
  <si>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</si>
  <si>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</si>
  <si>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</si>
  <si>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</si>
  <si>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</si>
  <si>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</si>
  <si>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</si>
  <si>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</si>
  <si>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</si>
  <si>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</si>
  <si>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</si>
  <si>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</si>
  <si>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</si>
  <si>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</si>
  <si>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</si>
  <si>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</si>
  <si>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</si>
  <si>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</si>
  <si>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</si>
  <si>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</si>
  <si>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</si>
  <si>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</si>
  <si>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</si>
  <si>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</si>
  <si>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</si>
  <si>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</si>
  <si>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</si>
  <si>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</si>
  <si>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</si>
  <si>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</si>
  <si>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</si>
  <si>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</si>
  <si>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</si>
  <si>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</si>
  <si>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</si>
  <si>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</si>
  <si>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</si>
  <si>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</si>
  <si>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</si>
  <si>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</si>
  <si>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</si>
  <si>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</si>
  <si>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</si>
  <si>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</si>
  <si>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</si>
  <si>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</si>
  <si>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</si>
  <si>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</si>
  <si>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</si>
  <si>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</si>
  <si>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</si>
  <si>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</si>
  <si>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</si>
  <si>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</si>
  <si>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</si>
  <si>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</si>
  <si>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</si>
  <si>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</si>
  <si>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</si>
  <si>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</si>
  <si>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</si>
  <si>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</si>
  <si>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</si>
  <si>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</si>
  <si>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</si>
  <si>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</si>
  <si>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</si>
  <si>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</si>
  <si>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</si>
  <si>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</si>
  <si>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</si>
  <si>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</si>
  <si>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</si>
  <si>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</si>
  <si>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</si>
  <si>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</si>
  <si>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</si>
  <si>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</si>
  <si>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</si>
  <si>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</si>
  <si>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</si>
  <si>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</si>
  <si>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</si>
  <si>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</si>
  <si>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</si>
  <si>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</si>
  <si>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</si>
  <si>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</si>
  <si>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</si>
  <si>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</si>
  <si>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</si>
  <si>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</si>
  <si>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</si>
  <si>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</si>
  <si>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</si>
  <si>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</si>
  <si>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</si>
  <si>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</si>
  <si>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</si>
  <si>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</si>
  <si>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</si>
  <si>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</si>
  <si>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</si>
  <si>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</si>
  <si>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</si>
  <si>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</si>
  <si>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</si>
  <si>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</si>
  <si>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</si>
  <si>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</si>
  <si>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</si>
  <si>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</si>
  <si>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</si>
  <si>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</si>
  <si>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</si>
  <si>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</si>
  <si>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</si>
  <si>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</si>
  <si>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</si>
  <si>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</si>
  <si>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</si>
  <si>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</si>
  <si>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</si>
  <si>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</si>
  <si>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</si>
  <si>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</si>
  <si>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</si>
  <si>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</si>
  <si>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</si>
  <si>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</si>
  <si>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</si>
  <si>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</si>
  <si>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</si>
  <si>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</si>
  <si>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</si>
  <si>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</si>
  <si>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</si>
  <si>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</si>
  <si>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</si>
  <si>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</si>
  <si>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</si>
  <si>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</si>
  <si>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</si>
  <si>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</si>
  <si>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</si>
  <si>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</si>
  <si>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</si>
  <si>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</si>
  <si>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</si>
  <si>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</si>
  <si>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</si>
  <si>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</si>
  <si>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</si>
  <si>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</si>
  <si>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</si>
  <si>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</si>
  <si>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</si>
  <si>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</si>
  <si>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</si>
  <si>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</si>
  <si>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</si>
  <si>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</si>
  <si>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</si>
  <si>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</si>
  <si>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</si>
  <si>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</si>
  <si>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</si>
  <si>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</si>
  <si>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</si>
  <si>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</si>
  <si>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</si>
  <si>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</si>
  <si>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</si>
  <si>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</si>
  <si>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</si>
  <si>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</si>
  <si>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</si>
  <si>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</si>
  <si>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</si>
  <si>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</si>
  <si>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</si>
  <si>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</si>
  <si>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</si>
  <si>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</si>
  <si>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</si>
  <si>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</si>
  <si>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</si>
  <si>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</si>
  <si>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</si>
  <si>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</si>
  <si>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</si>
  <si>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</si>
  <si>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</si>
  <si>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</si>
  <si>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</si>
  <si>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</si>
  <si>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</si>
  <si>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</si>
  <si>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</si>
  <si>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</si>
  <si>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</si>
  <si>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</si>
  <si>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</si>
  <si>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</si>
  <si>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</si>
  <si>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</si>
  <si>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</si>
  <si>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</si>
  <si>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</si>
  <si>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</si>
  <si>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</si>
  <si>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</si>
  <si>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</si>
  <si>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</si>
  <si>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</si>
  <si>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</si>
  <si>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</si>
  <si>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</si>
  <si>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</si>
  <si>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</si>
  <si>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</si>
  <si>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</si>
  <si>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</si>
  <si>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</si>
  <si>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</si>
  <si>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</si>
  <si>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</si>
  <si>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</si>
  <si>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</si>
  <si>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</si>
  <si>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</si>
  <si>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</si>
  <si>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</si>
  <si>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</si>
  <si>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</si>
  <si>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</si>
  <si>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</si>
  <si>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</si>
  <si>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</si>
  <si>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</si>
  <si>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</si>
  <si>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</si>
  <si>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</si>
  <si>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</si>
  <si>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</si>
  <si>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</si>
  <si>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</si>
  <si>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</si>
  <si>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</si>
  <si>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</si>
  <si>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</si>
  <si>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</si>
  <si>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</si>
  <si>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</si>
  <si>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</si>
  <si>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</si>
  <si>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</si>
  <si>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</si>
  <si>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</si>
  <si>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</si>
  <si>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</si>
  <si>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</si>
  <si>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</si>
  <si>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</si>
  <si>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</si>
  <si>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</si>
  <si>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</si>
  <si>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</si>
  <si>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</si>
  <si>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</si>
  <si>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</si>
  <si>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</si>
  <si>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</si>
  <si>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</si>
  <si>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</si>
  <si>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</si>
  <si>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</si>
  <si>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</si>
  <si>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</si>
  <si>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</si>
  <si>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</si>
  <si>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</si>
  <si>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</si>
  <si>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</si>
  <si>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</si>
  <si>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</si>
  <si>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</si>
  <si>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</si>
  <si>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</si>
  <si>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</si>
  <si>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</si>
  <si>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</si>
  <si>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</si>
  <si>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</si>
  <si>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</si>
  <si>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</si>
  <si>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</si>
  <si>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</si>
  <si>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</si>
  <si>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</si>
  <si>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</si>
  <si>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</si>
  <si>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</si>
  <si>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</si>
  <si>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</si>
  <si>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</si>
  <si>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</si>
  <si>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</si>
  <si>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</si>
  <si>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</si>
  <si>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</si>
  <si>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</si>
  <si>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</si>
  <si>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</si>
  <si>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</si>
  <si>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</si>
  <si>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</si>
  <si>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</si>
  <si>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</si>
  <si>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</si>
  <si>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</si>
  <si>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</si>
  <si>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</si>
  <si>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</si>
  <si>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</si>
  <si>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</si>
  <si>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</si>
  <si>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</si>
  <si>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</si>
  <si>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</si>
  <si>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</si>
  <si>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</si>
  <si>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</si>
  <si>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</si>
  <si>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</si>
  <si>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</si>
  <si>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</si>
  <si>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</si>
  <si>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</si>
  <si>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</si>
  <si>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</si>
  <si>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</si>
  <si>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</si>
  <si>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</si>
  <si>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</si>
  <si>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</si>
  <si>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</si>
  <si>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</si>
  <si>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</si>
  <si>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</si>
  <si>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</si>
  <si>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</si>
  <si>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</si>
  <si>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</si>
  <si>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</si>
  <si>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</si>
  <si>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</si>
  <si>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</si>
  <si>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</si>
  <si>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</si>
  <si>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</si>
  <si>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</si>
  <si>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</si>
  <si>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</si>
  <si>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</si>
  <si>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</si>
  <si>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</si>
  <si>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</si>
  <si>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</si>
  <si>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</si>
  <si>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</si>
  <si>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</si>
  <si>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</si>
  <si>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</si>
  <si>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</si>
  <si>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</si>
  <si>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</si>
  <si>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</si>
  <si>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</si>
  <si>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</si>
  <si>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</si>
  <si>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</si>
  <si>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</si>
  <si>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</si>
  <si>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</si>
  <si>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</si>
  <si>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</si>
  <si>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</si>
  <si>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</si>
  <si>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</si>
  <si>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</si>
  <si>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</si>
  <si>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</si>
  <si>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</si>
  <si>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</si>
  <si>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</si>
  <si>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</si>
  <si>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</si>
  <si>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</si>
  <si>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</si>
  <si>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</si>
  <si>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</si>
  <si>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</si>
  <si>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</si>
  <si>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</si>
  <si>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</si>
  <si>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</si>
  <si>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</si>
  <si>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</si>
  <si>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</si>
  <si>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</si>
  <si>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</si>
  <si>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</si>
  <si>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</si>
  <si>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</si>
  <si>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</si>
  <si>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</si>
  <si>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</si>
  <si>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</si>
  <si>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</si>
  <si>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</si>
  <si>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</si>
  <si>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</si>
  <si>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</si>
  <si>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</si>
  <si>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</si>
  <si>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</si>
  <si>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</si>
  <si>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</si>
  <si>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</si>
  <si>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</si>
  <si>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</si>
  <si>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</si>
  <si>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</si>
  <si>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</si>
  <si>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</si>
  <si>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</si>
  <si>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</si>
  <si>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</si>
  <si>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</si>
  <si>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</si>
  <si>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</si>
  <si>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</si>
  <si>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</si>
  <si>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</si>
  <si>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</si>
  <si>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</si>
  <si>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</si>
  <si>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</si>
  <si>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</si>
  <si>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</si>
  <si>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</si>
  <si>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</si>
  <si>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</si>
  <si>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</si>
  <si>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</si>
  <si>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</si>
  <si>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</si>
  <si>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</si>
  <si>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</si>
  <si>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</si>
  <si>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</si>
  <si>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</si>
  <si>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</si>
  <si>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</si>
  <si>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</si>
  <si>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</si>
  <si>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</si>
  <si>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</si>
  <si>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</si>
  <si>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</si>
  <si>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</si>
  <si>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</si>
  <si>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</si>
  <si>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</si>
  <si>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</si>
  <si>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</si>
  <si>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</si>
  <si>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</si>
  <si>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</si>
  <si>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</si>
  <si>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</si>
  <si>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</si>
  <si>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</si>
  <si>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</si>
  <si>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</si>
  <si>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</si>
  <si>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</si>
  <si>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</si>
  <si>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</si>
  <si>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</si>
  <si>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</si>
  <si>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</si>
  <si>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</si>
  <si>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</si>
  <si>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</si>
  <si>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</si>
  <si>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</si>
  <si>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</si>
  <si>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</si>
  <si>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</si>
  <si>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</si>
  <si>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</si>
  <si>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</si>
  <si>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</si>
  <si>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</si>
  <si>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</si>
  <si>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</si>
  <si>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</si>
  <si>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</si>
  <si>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</si>
  <si>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</si>
  <si>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</si>
  <si>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</si>
  <si>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</si>
  <si>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</si>
  <si>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</si>
  <si>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</si>
  <si>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</si>
  <si>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</si>
  <si>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</si>
  <si>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</si>
  <si>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</si>
  <si>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</si>
  <si>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</si>
  <si>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</si>
  <si>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</si>
  <si>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</si>
  <si>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</si>
  <si>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</si>
  <si>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</si>
  <si>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</si>
  <si>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</si>
  <si>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</si>
  <si>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</si>
  <si>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</si>
  <si>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</si>
  <si>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</si>
  <si>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</si>
  <si>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</si>
  <si>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</si>
  <si>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</si>
  <si>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</si>
  <si>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</si>
  <si>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</si>
  <si>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</si>
  <si>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</si>
  <si>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</si>
  <si>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</si>
  <si>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</si>
  <si>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</si>
  <si>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</si>
  <si>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</si>
  <si>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</si>
  <si>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</si>
  <si>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</si>
  <si>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</si>
  <si>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</si>
  <si>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</si>
  <si>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</si>
  <si>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</si>
  <si>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</si>
  <si>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</si>
  <si>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</si>
  <si>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</si>
  <si>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</si>
  <si>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</si>
  <si>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</si>
  <si>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</si>
  <si>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</si>
  <si>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</si>
  <si>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</si>
  <si>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</si>
  <si>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</si>
  <si>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</si>
  <si>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</si>
  <si>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</si>
  <si>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</si>
  <si>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</si>
  <si>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</si>
  <si>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</si>
  <si>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</si>
  <si>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</si>
  <si>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</si>
  <si>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</si>
  <si>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</si>
  <si>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</si>
  <si>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</si>
  <si>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</si>
  <si>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</si>
  <si>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</si>
  <si>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</si>
  <si>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</si>
  <si>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</si>
  <si>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</si>
  <si>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</si>
  <si>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</si>
  <si>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</si>
  <si>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</si>
  <si>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</si>
  <si>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</si>
  <si>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</si>
  <si>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</si>
  <si>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</si>
  <si>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</si>
  <si>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</si>
  <si>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</si>
  <si>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</si>
  <si>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</si>
  <si>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</si>
  <si>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</si>
  <si>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</si>
  <si>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</si>
  <si>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</si>
  <si>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</si>
  <si>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</si>
  <si>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</si>
  <si>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</si>
  <si>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</si>
  <si>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</si>
  <si>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</si>
  <si>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</si>
  <si>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</si>
  <si>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</si>
  <si>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</si>
  <si>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</si>
  <si>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</si>
  <si>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</si>
  <si>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</si>
  <si>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</si>
  <si>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</si>
  <si>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</si>
  <si>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</si>
  <si>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</si>
  <si>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</si>
  <si>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</si>
  <si>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</si>
  <si>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</si>
  <si>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</si>
  <si>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</si>
  <si>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</si>
  <si>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</si>
  <si>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</si>
  <si>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</si>
  <si>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</si>
  <si>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</si>
  <si>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</si>
  <si>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</si>
  <si>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</si>
  <si>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</si>
  <si>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</si>
  <si>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</si>
  <si>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</si>
  <si>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</si>
  <si>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</si>
  <si>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</si>
  <si>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</si>
  <si>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</si>
  <si>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</si>
  <si>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</si>
  <si>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</si>
  <si>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</si>
  <si>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</si>
  <si>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</si>
  <si>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</si>
  <si>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</si>
  <si>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</si>
  <si>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</si>
  <si>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</si>
  <si>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</si>
  <si>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</si>
  <si>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</si>
  <si>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</si>
  <si>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</si>
  <si>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</si>
  <si>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</si>
  <si>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</si>
  <si>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</si>
  <si>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</si>
  <si>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</si>
  <si>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</si>
  <si>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</si>
  <si>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</si>
  <si>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</si>
  <si>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</si>
  <si>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</si>
  <si>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</si>
  <si>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</si>
  <si>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</si>
  <si>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</si>
  <si>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</si>
  <si>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</si>
  <si>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</si>
  <si>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</si>
  <si>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</si>
  <si>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</si>
  <si>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</si>
  <si>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</si>
  <si>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</si>
  <si>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</si>
  <si>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</si>
  <si>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</si>
  <si>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</si>
  <si>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</si>
  <si>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</si>
  <si>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</si>
  <si>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</si>
  <si>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</si>
  <si>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</si>
  <si>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</si>
  <si>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</si>
  <si>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</si>
  <si>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</si>
  <si>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</si>
  <si>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</si>
  <si>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</si>
  <si>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</si>
  <si>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</si>
  <si>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</si>
  <si>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</si>
  <si>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</si>
  <si>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</si>
  <si>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</si>
  <si>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</si>
  <si>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</si>
  <si>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</si>
  <si>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</si>
  <si>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</si>
  <si>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</si>
  <si>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</si>
  <si>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</si>
  <si>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</si>
  <si>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</si>
  <si>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</si>
  <si>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</si>
  <si>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</si>
  <si>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</si>
  <si>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</si>
  <si>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</si>
  <si>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</si>
  <si>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</si>
  <si>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</si>
  <si>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</si>
  <si>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</si>
  <si>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</si>
  <si>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</si>
  <si>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</si>
  <si>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</si>
  <si>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</si>
  <si>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</si>
  <si>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</si>
  <si>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</si>
  <si>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</si>
  <si>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</si>
  <si>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</si>
  <si>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</si>
  <si>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</si>
  <si>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</si>
  <si>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</si>
  <si>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</si>
  <si>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</si>
  <si>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</si>
  <si>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</si>
  <si>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</si>
  <si>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</si>
  <si>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</si>
  <si>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</si>
  <si>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</si>
  <si>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</si>
  <si>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</si>
  <si>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</si>
  <si>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</si>
  <si>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</si>
  <si>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</si>
  <si>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</si>
  <si>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</si>
  <si>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</si>
  <si>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</si>
  <si>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</si>
  <si>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</si>
  <si>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</si>
  <si>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</si>
  <si>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</si>
  <si>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</si>
  <si>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</si>
  <si>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</si>
  <si>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</si>
  <si>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</si>
  <si>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</si>
  <si>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</si>
  <si>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</si>
  <si>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</si>
  <si>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</si>
  <si>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</si>
  <si>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</si>
  <si>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</si>
  <si>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</si>
  <si>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</si>
  <si>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</si>
  <si>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</si>
  <si>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</si>
  <si>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</si>
  <si>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</si>
  <si>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</si>
  <si>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</si>
  <si>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</si>
  <si>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</si>
  <si>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</si>
  <si>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</si>
  <si>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</si>
  <si>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</si>
  <si>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</si>
  <si>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</si>
  <si>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</si>
  <si>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</si>
  <si>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</si>
  <si>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</si>
  <si>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</si>
  <si>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</si>
  <si>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</si>
  <si>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</si>
  <si>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</si>
  <si>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</si>
  <si>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</si>
  <si>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</si>
  <si>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</si>
  <si>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</si>
  <si>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</si>
  <si>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</si>
  <si>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</si>
  <si>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</si>
  <si>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</si>
  <si>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</si>
  <si>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</si>
  <si>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</si>
  <si>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</si>
  <si>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</si>
  <si>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</si>
  <si>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</si>
  <si>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</si>
  <si>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</si>
  <si>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</si>
  <si>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</si>
  <si>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</si>
  <si>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</si>
  <si>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</si>
  <si>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</si>
  <si>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</si>
  <si>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</si>
  <si>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</si>
  <si>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</si>
  <si>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</si>
  <si>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</si>
  <si>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</si>
  <si>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</si>
  <si>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</si>
  <si>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</si>
  <si>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</si>
  <si>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</si>
  <si>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</si>
  <si>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</si>
  <si>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</si>
  <si>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</si>
  <si>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</si>
  <si>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</si>
  <si>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</si>
  <si>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</si>
  <si>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</si>
  <si>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</si>
  <si>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</si>
  <si>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</si>
  <si>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</si>
  <si>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</si>
  <si>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</si>
  <si>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</si>
  <si>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</si>
  <si>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</si>
  <si>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</si>
  <si>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</si>
  <si>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</si>
  <si>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</si>
  <si>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</si>
  <si>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</si>
  <si>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</si>
  <si>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</si>
  <si>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</si>
  <si>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</si>
  <si>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</si>
  <si>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</si>
  <si>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</si>
  <si>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</si>
  <si>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</si>
  <si>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</si>
  <si>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</si>
  <si>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</si>
  <si>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</si>
  <si>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</si>
  <si>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</si>
  <si>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</si>
  <si>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</si>
  <si>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</si>
  <si>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</si>
  <si>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</si>
  <si>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</si>
  <si>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</si>
  <si>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</si>
  <si>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</si>
  <si>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</si>
  <si>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</si>
  <si>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</si>
  <si>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</si>
  <si>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</si>
  <si>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</si>
  <si>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</si>
  <si>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</si>
  <si>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</si>
  <si>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</si>
  <si>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</si>
  <si>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</si>
  <si>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</si>
  <si>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</si>
  <si>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</si>
  <si>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</si>
  <si>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</si>
  <si>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</si>
  <si>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</si>
  <si>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</si>
  <si>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</si>
  <si>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</si>
  <si>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</si>
  <si>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</si>
  <si>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</si>
  <si>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</si>
  <si>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</si>
  <si>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</si>
  <si>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</si>
  <si>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</si>
  <si>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</si>
  <si>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</si>
  <si>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</si>
  <si>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</si>
  <si>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</si>
  <si>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</si>
  <si>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</si>
  <si>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</si>
  <si>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</si>
  <si>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</si>
  <si>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</si>
  <si>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</si>
  <si>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</si>
  <si>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</si>
  <si>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</si>
  <si>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</si>
  <si>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</si>
  <si>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</si>
  <si>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</si>
  <si>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</si>
  <si>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</si>
  <si>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</si>
  <si>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</si>
  <si>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</si>
  <si>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</si>
  <si>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</si>
  <si>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</si>
  <si>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</si>
  <si>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</si>
  <si>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</si>
  <si>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</si>
  <si>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</si>
  <si>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</si>
  <si>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</si>
  <si>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</si>
  <si>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</si>
  <si>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</si>
  <si>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</si>
  <si>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</si>
  <si>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</si>
  <si>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</si>
  <si>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</si>
  <si>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</si>
  <si>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</si>
  <si>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</si>
  <si>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</si>
  <si>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</si>
  <si>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</si>
  <si>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</si>
  <si>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</si>
  <si>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</si>
  <si>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</si>
  <si>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</si>
  <si>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</si>
  <si>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</si>
  <si>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</si>
  <si>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</si>
  <si>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</si>
  <si>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</si>
  <si>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</si>
  <si>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</si>
  <si>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</si>
  <si>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</si>
  <si>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</si>
  <si>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</si>
  <si>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</si>
  <si>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</si>
  <si>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</si>
  <si>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</si>
  <si>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</si>
  <si>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</si>
  <si>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</si>
  <si>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</si>
  <si>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</si>
  <si>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</si>
  <si>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</si>
  <si>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</si>
  <si>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</si>
  <si>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</si>
  <si>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</si>
  <si>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</si>
  <si>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</si>
  <si>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</si>
  <si>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</si>
  <si>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</si>
  <si>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</si>
  <si>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</si>
  <si>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</si>
  <si>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</si>
  <si>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</si>
  <si>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</si>
  <si>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</si>
  <si>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</si>
  <si>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</si>
  <si>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</si>
  <si>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</si>
  <si>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</si>
  <si>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</si>
  <si>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</si>
  <si>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</si>
  <si>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</si>
  <si>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</si>
  <si>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</si>
  <si>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</si>
  <si>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</si>
  <si>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</si>
  <si>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</si>
  <si>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</si>
  <si>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</si>
  <si>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</si>
  <si>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</si>
  <si>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</si>
  <si>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</si>
  <si>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</si>
  <si>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</si>
  <si>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</si>
  <si>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</si>
  <si>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</si>
  <si>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</si>
  <si>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</si>
  <si>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</si>
  <si>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</si>
  <si>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</si>
  <si>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</si>
  <si>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</si>
  <si>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</si>
  <si>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</si>
  <si>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</si>
  <si>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</si>
  <si>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</si>
  <si>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</si>
  <si>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</si>
  <si>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</si>
  <si>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</si>
  <si>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</si>
  <si>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</si>
  <si>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</si>
  <si>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</si>
  <si>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</si>
  <si>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</si>
  <si>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</si>
  <si>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</si>
  <si>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</si>
  <si>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</si>
  <si>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</si>
  <si>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</si>
  <si>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</si>
  <si>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</si>
  <si>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</si>
  <si>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</si>
  <si>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</si>
  <si>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</si>
  <si>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</si>
  <si>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</si>
  <si>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</si>
  <si>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</si>
  <si>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</si>
  <si>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</si>
  <si>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</si>
  <si>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</si>
  <si>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</si>
  <si>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</si>
  <si>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</si>
  <si>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</si>
  <si>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</si>
  <si>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</si>
  <si>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</si>
  <si>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</si>
  <si>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</si>
  <si>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</si>
  <si>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</si>
  <si>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</si>
  <si>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</si>
  <si>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</si>
  <si>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</si>
  <si>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</si>
  <si>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</si>
  <si>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</si>
  <si>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</si>
  <si>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</si>
  <si>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</si>
  <si>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</si>
  <si>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</si>
  <si>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</si>
  <si>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</si>
  <si>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</si>
  <si>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</si>
  <si>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</si>
  <si>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</si>
  <si>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</si>
  <si>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</si>
  <si>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</si>
  <si>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</si>
  <si>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</si>
  <si>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</si>
  <si>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</si>
  <si>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</si>
  <si>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</si>
  <si>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</si>
  <si>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</si>
  <si>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</si>
  <si>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</si>
  <si>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</si>
  <si>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</si>
  <si>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</si>
  <si>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</si>
  <si>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</si>
  <si>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</si>
  <si>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</si>
  <si>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</si>
  <si>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</si>
  <si>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</si>
  <si>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</si>
  <si>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</si>
  <si>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</si>
  <si>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</si>
  <si>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</si>
  <si>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</si>
  <si>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</si>
  <si>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</si>
  <si>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</si>
  <si>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</si>
  <si>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</si>
  <si>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</si>
  <si>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</si>
  <si>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</si>
  <si>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</si>
  <si>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</si>
  <si>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</si>
  <si>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</si>
  <si>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</si>
  <si>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</si>
  <si>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</si>
  <si>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</si>
  <si>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</si>
  <si>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</si>
  <si>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</si>
  <si>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</si>
  <si>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</si>
  <si>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</si>
  <si>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</si>
  <si>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</si>
  <si>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</si>
  <si>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</si>
  <si>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</si>
  <si>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</si>
  <si>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</si>
  <si>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</si>
  <si>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</si>
  <si>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</si>
  <si>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</si>
  <si>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</si>
  <si>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</si>
  <si>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</si>
  <si>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</si>
  <si>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</si>
  <si>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</si>
  <si>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</si>
  <si>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</si>
  <si>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</si>
  <si>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</si>
  <si>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</si>
  <si>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</si>
  <si>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</si>
  <si>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</si>
  <si>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</si>
  <si>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</si>
  <si>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</si>
  <si>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</si>
  <si>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</si>
  <si>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</si>
  <si>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</si>
  <si>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</si>
  <si>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</si>
  <si>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</si>
  <si>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</si>
  <si>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</si>
  <si>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</si>
  <si>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</si>
  <si>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</si>
  <si>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</si>
  <si>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</si>
  <si>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</si>
  <si>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</si>
  <si>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</si>
  <si>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</si>
  <si>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</si>
  <si>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</si>
  <si>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</si>
  <si>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</si>
  <si>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</si>
  <si>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</si>
  <si>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</si>
  <si>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</si>
  <si>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</si>
  <si>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</si>
  <si>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</si>
  <si>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</si>
  <si>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</si>
  <si>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</si>
  <si>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</si>
  <si>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</si>
  <si>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</si>
  <si>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</si>
  <si>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</si>
  <si>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</si>
  <si>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</si>
  <si>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</si>
  <si>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</si>
  <si>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</si>
  <si>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</si>
  <si>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</si>
  <si>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</si>
  <si>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</si>
  <si>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</si>
  <si>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</si>
  <si>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</si>
  <si>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</si>
  <si>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</si>
  <si>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</si>
  <si>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</si>
  <si>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</si>
  <si>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</si>
  <si>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</si>
  <si>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</si>
  <si>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</si>
  <si>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</si>
  <si>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</si>
  <si>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</si>
  <si>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</si>
  <si>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</si>
  <si>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</si>
  <si>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</si>
  <si>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</si>
  <si>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</si>
  <si>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</si>
  <si>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</si>
  <si>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</si>
  <si>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</si>
  <si>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</si>
  <si>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</si>
  <si>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</si>
  <si>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</si>
  <si>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</si>
  <si>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</si>
  <si>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</si>
  <si>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</si>
  <si>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</si>
  <si>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</si>
  <si>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</si>
  <si>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</si>
  <si>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</si>
  <si>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</si>
  <si>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</si>
  <si>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</si>
  <si>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</si>
  <si>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</si>
  <si>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</si>
  <si>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</si>
  <si>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</si>
  <si>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</si>
  <si>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</si>
  <si>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</si>
  <si>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</si>
  <si>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</si>
  <si>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</si>
  <si>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</si>
  <si>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</si>
  <si>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</si>
  <si>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</si>
  <si>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</si>
  <si>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</si>
  <si>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</si>
  <si>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</si>
  <si>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</si>
  <si>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</si>
  <si>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</si>
  <si>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</si>
  <si>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</si>
  <si>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</si>
  <si>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</si>
  <si>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</si>
  <si>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</si>
  <si>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</si>
  <si>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</si>
  <si>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</si>
  <si>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</si>
  <si>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</si>
  <si>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</si>
  <si>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</si>
  <si>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</si>
  <si>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</si>
  <si>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</si>
  <si>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</si>
  <si>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</si>
  <si>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</si>
  <si>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</si>
  <si>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</si>
  <si>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</si>
  <si>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</si>
  <si>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</si>
  <si>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</si>
  <si>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</si>
  <si>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</si>
  <si>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</si>
  <si>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</si>
  <si>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</si>
  <si>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</si>
  <si>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</si>
  <si>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</si>
  <si>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</si>
  <si>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</si>
  <si>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</si>
  <si>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</si>
  <si>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</si>
  <si>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</si>
  <si>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</si>
  <si>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</si>
  <si>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</si>
  <si>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</si>
  <si>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</si>
  <si>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</si>
  <si>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</si>
  <si>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</si>
  <si>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</si>
  <si>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</si>
  <si>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</si>
  <si>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</si>
  <si>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</si>
  <si>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</si>
  <si>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</si>
  <si>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</si>
  <si>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</si>
  <si>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</si>
  <si>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</si>
  <si>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</si>
  <si>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</si>
  <si>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</si>
  <si>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</si>
  <si>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</si>
  <si>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</si>
  <si>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</si>
  <si>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</si>
  <si>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</si>
  <si>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</si>
  <si>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</si>
  <si>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</si>
  <si>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</si>
  <si>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</si>
  <si>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</si>
  <si>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</si>
  <si>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</si>
  <si>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</si>
  <si>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</si>
  <si>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</si>
  <si>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</si>
  <si>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</si>
  <si>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</si>
  <si>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</si>
  <si>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</si>
  <si>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</si>
  <si>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</si>
  <si>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</si>
  <si>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</si>
  <si>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</si>
  <si>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</si>
  <si>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</si>
  <si>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</si>
  <si>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</si>
  <si>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</si>
  <si>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</si>
  <si>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</si>
  <si>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</si>
  <si>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</si>
  <si>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</si>
  <si>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</si>
  <si>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</si>
  <si>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</si>
  <si>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</si>
  <si>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</si>
  <si>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</si>
  <si>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</si>
  <si>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</si>
  <si>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</si>
  <si>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</si>
  <si>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</si>
  <si>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</si>
  <si>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</si>
  <si>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</si>
  <si>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</si>
  <si>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</si>
  <si>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</si>
  <si>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</si>
  <si>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</si>
  <si>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</si>
  <si>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</si>
  <si>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</si>
  <si>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</si>
  <si>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</si>
  <si>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</si>
  <si>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</si>
  <si>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</si>
  <si>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</si>
  <si>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</si>
  <si>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</si>
  <si>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</si>
  <si>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</si>
  <si>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</si>
  <si>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</si>
  <si>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</si>
  <si>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</si>
  <si>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</si>
  <si>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</si>
  <si>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</si>
  <si>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</si>
  <si>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</si>
  <si>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</si>
  <si>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</si>
  <si>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</si>
  <si>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</si>
  <si>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</si>
  <si>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</si>
  <si>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</si>
  <si>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</si>
  <si>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</si>
  <si>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</si>
  <si>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</si>
  <si>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</si>
  <si>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</si>
  <si>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</si>
  <si>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</si>
  <si>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</si>
  <si>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</si>
  <si>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</si>
  <si>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</si>
  <si>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</si>
  <si>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</si>
  <si>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</si>
  <si>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</si>
  <si>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</si>
  <si>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</si>
  <si>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</si>
  <si>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</si>
  <si>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</si>
  <si>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</si>
  <si>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</si>
  <si>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</si>
  <si>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</si>
  <si>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</si>
  <si>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</si>
  <si>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</si>
  <si>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</si>
  <si>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</si>
  <si>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</si>
  <si>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</si>
  <si>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</si>
  <si>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</si>
  <si>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</si>
  <si>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</si>
  <si>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</si>
  <si>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</si>
  <si>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</si>
  <si>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</si>
  <si>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</si>
  <si>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</si>
  <si>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</si>
  <si>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</si>
  <si>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</si>
  <si>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</si>
  <si>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</si>
  <si>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</si>
  <si>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</si>
  <si>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</si>
  <si>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</si>
  <si>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</si>
  <si>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</si>
  <si>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</si>
  <si>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</si>
  <si>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</si>
  <si>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</si>
  <si>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</si>
  <si>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</si>
  <si>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</si>
  <si>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</si>
  <si>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</si>
  <si>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</si>
  <si>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</si>
  <si>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</si>
  <si>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</si>
  <si>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</si>
  <si>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</si>
  <si>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</si>
  <si>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</si>
  <si>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</si>
  <si>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</si>
  <si>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</si>
  <si>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</si>
  <si>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</si>
  <si>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</si>
  <si>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</si>
  <si>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</si>
  <si>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</si>
  <si>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</si>
  <si>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</si>
  <si>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</si>
  <si>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</si>
  <si>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</si>
  <si>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</si>
  <si>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</si>
  <si>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</si>
  <si>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</si>
  <si>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</si>
  <si>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</si>
  <si>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</si>
  <si>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</si>
  <si>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</si>
  <si>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</si>
  <si>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</si>
  <si>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</si>
  <si>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</si>
  <si>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</si>
  <si>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</si>
  <si>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</si>
  <si>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</si>
  <si>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</si>
  <si>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</si>
  <si>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</si>
  <si>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</si>
  <si>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</si>
  <si>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</si>
  <si>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</si>
  <si>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</si>
  <si>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</si>
  <si>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</si>
  <si>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</si>
  <si>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</si>
  <si>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</si>
  <si>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</si>
  <si>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</si>
  <si>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</si>
  <si>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</si>
  <si>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</si>
  <si>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</si>
  <si>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</si>
  <si>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</si>
  <si>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</si>
  <si>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</si>
  <si>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</si>
  <si>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</si>
  <si>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</si>
  <si>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</si>
  <si>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</si>
  <si>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</si>
  <si>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</si>
  <si>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</si>
  <si>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</si>
  <si>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</si>
  <si>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</si>
  <si>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</si>
  <si>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</si>
  <si>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</si>
  <si>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</si>
  <si>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</si>
  <si>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</si>
  <si>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</si>
  <si>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</si>
  <si>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</si>
  <si>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</si>
  <si>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</si>
  <si>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</si>
  <si>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</si>
  <si>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</si>
  <si>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</si>
  <si>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</si>
  <si>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</si>
  <si>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</si>
  <si>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</si>
  <si>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</si>
  <si>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</si>
  <si>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</si>
  <si>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</si>
  <si>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</si>
  <si>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</si>
  <si>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</si>
  <si>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</si>
  <si>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</si>
  <si>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</si>
  <si>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</si>
  <si>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</si>
  <si>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</si>
  <si>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</si>
  <si>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</si>
  <si>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</si>
  <si>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</si>
  <si>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</si>
  <si>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</si>
  <si>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</si>
  <si>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</si>
  <si>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</si>
  <si>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</si>
  <si>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</si>
  <si>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</si>
  <si>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</si>
  <si>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</si>
  <si>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</si>
  <si>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</si>
  <si>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</si>
  <si>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</si>
  <si>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</si>
  <si>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</si>
  <si>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</si>
  <si>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</si>
  <si>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</si>
  <si>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</si>
  <si>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</si>
  <si>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</si>
  <si>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</si>
  <si>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</si>
  <si>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</si>
  <si>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</si>
  <si>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</si>
  <si>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</si>
  <si>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</si>
  <si>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</si>
  <si>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</si>
  <si>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</si>
  <si>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</si>
  <si>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</si>
  <si>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</si>
  <si>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</si>
  <si>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</si>
  <si>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</si>
  <si>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</si>
  <si>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</si>
  <si>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</si>
  <si>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</si>
  <si>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</si>
  <si>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</si>
  <si>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</si>
  <si>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</si>
  <si>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</si>
  <si>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</si>
  <si>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</si>
  <si>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</si>
  <si>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</si>
  <si>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</si>
  <si>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</si>
  <si>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</si>
  <si>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</si>
  <si>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</si>
  <si>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</si>
  <si>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</si>
  <si>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</si>
  <si>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</si>
  <si>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</si>
  <si>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</si>
  <si>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</si>
  <si>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</si>
  <si>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</si>
  <si>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</si>
  <si>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</si>
  <si>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</si>
  <si>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</si>
  <si>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</si>
  <si>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</si>
  <si>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</si>
  <si>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</si>
  <si>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</si>
  <si>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</si>
  <si>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</si>
  <si>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</si>
  <si>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</si>
  <si>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</si>
  <si>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</si>
  <si>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</si>
  <si>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</si>
  <si>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</si>
  <si>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</si>
  <si>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</si>
  <si>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</si>
  <si>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</si>
  <si>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</si>
  <si>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</si>
  <si>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</si>
  <si>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</si>
  <si>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</si>
  <si>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</si>
  <si>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</si>
  <si>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</si>
  <si>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</si>
  <si>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</si>
  <si>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</si>
  <si>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</si>
  <si>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</si>
  <si>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</si>
  <si>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</si>
  <si>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</si>
  <si>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</si>
  <si>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</si>
  <si>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</si>
  <si>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</si>
  <si>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</si>
  <si>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</si>
  <si>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</si>
  <si>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</si>
  <si>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</si>
  <si>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</si>
  <si>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</si>
  <si>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</si>
  <si>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</si>
  <si>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</si>
  <si>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</si>
  <si>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</si>
  <si>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</si>
  <si>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</si>
  <si>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</si>
  <si>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</si>
  <si>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</si>
  <si>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</si>
  <si>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</si>
  <si>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</si>
  <si>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</si>
  <si>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</si>
  <si>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</si>
  <si>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</si>
  <si>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</si>
  <si>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</si>
  <si>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</si>
  <si>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</si>
  <si>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</si>
  <si>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</si>
  <si>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</si>
  <si>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</si>
  <si>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</si>
  <si>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</si>
  <si>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</si>
  <si>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</si>
  <si>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</si>
  <si>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</si>
  <si>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</si>
  <si>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</si>
  <si>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</si>
  <si>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</si>
  <si>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</si>
  <si>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</si>
  <si>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</si>
  <si>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</si>
  <si>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</si>
  <si>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</si>
  <si>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</si>
  <si>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</si>
  <si>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</si>
  <si>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</si>
  <si>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</si>
  <si>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</si>
  <si>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</si>
  <si>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</si>
  <si>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</si>
  <si>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</si>
  <si>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</si>
  <si>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</si>
  <si>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</si>
  <si>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</si>
  <si>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</si>
  <si>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</si>
  <si>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</si>
  <si>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</si>
  <si>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</si>
  <si>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</si>
  <si>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</si>
  <si>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</si>
  <si>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</si>
  <si>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</si>
  <si>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</si>
  <si>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</si>
  <si>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</si>
  <si>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</si>
  <si>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</si>
  <si>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</si>
  <si>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</si>
  <si>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</si>
  <si>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</si>
  <si>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</si>
  <si>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</si>
  <si>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</si>
  <si>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</si>
  <si>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</si>
  <si>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</si>
  <si>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</si>
  <si>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</si>
  <si>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</si>
  <si>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</si>
  <si>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</si>
  <si>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</si>
  <si>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</si>
  <si>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</si>
  <si>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</si>
  <si>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</si>
  <si>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</si>
  <si>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</si>
  <si>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</si>
  <si>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</si>
  <si>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</si>
  <si>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</si>
  <si>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</si>
  <si>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</si>
  <si>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</si>
  <si>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</si>
  <si>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</si>
  <si>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</si>
  <si>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</si>
  <si>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</si>
  <si>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</si>
  <si>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</si>
  <si>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</si>
  <si>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</si>
  <si>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</si>
  <si>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</si>
  <si>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</si>
  <si>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</si>
  <si>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</si>
  <si>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</si>
  <si>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</si>
  <si>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</si>
  <si>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</si>
  <si>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</si>
  <si>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</si>
  <si>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</si>
  <si>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</si>
  <si>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</si>
  <si>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</si>
  <si>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</si>
  <si>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</si>
  <si>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</si>
  <si>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</si>
  <si>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</si>
  <si>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</si>
  <si>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</si>
  <si>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</si>
  <si>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</si>
  <si>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</si>
  <si>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</si>
  <si>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</si>
  <si>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</si>
  <si>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</si>
  <si>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</si>
  <si>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</si>
  <si>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</si>
  <si>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</si>
  <si>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</si>
  <si>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</si>
  <si>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</si>
  <si>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</si>
  <si>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</si>
  <si>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</si>
  <si>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</si>
  <si>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</si>
  <si>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</si>
  <si>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</si>
  <si>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</si>
  <si>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</si>
  <si>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</si>
  <si>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</si>
  <si>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</si>
  <si>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</si>
  <si>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</si>
  <si>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</si>
  <si>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</si>
  <si>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</si>
  <si>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</si>
  <si>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</si>
  <si>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</si>
  <si>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</si>
  <si>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</si>
  <si>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</si>
  <si>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</si>
  <si>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</si>
  <si>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</si>
  <si>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</si>
  <si>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</si>
  <si>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</si>
  <si>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</si>
  <si>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</si>
  <si>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</si>
  <si>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</si>
  <si>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</si>
  <si>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</si>
  <si>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</si>
  <si>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</si>
  <si>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</si>
  <si>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</si>
  <si>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</si>
  <si>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</si>
  <si>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</si>
  <si>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</si>
  <si>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</si>
  <si>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</si>
  <si>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</si>
  <si>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</si>
  <si>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</si>
  <si>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</si>
  <si>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</si>
  <si>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</si>
  <si>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</si>
  <si>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</si>
  <si>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</si>
  <si>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</si>
  <si>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</si>
  <si>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</si>
  <si>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</si>
  <si>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</si>
  <si>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</si>
  <si>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</si>
  <si>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</si>
  <si>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</si>
  <si>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</si>
  <si>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</si>
  <si>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</si>
  <si>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</si>
  <si>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</si>
  <si>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</si>
  <si>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</si>
  <si>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</si>
  <si>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</si>
  <si>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</si>
  <si>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</si>
  <si>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</si>
  <si>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</si>
  <si>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</si>
  <si>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</si>
  <si>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</si>
  <si>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</si>
  <si>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</si>
  <si>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</si>
  <si>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</si>
  <si>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</si>
  <si>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</si>
  <si>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</si>
  <si>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</si>
  <si>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</si>
  <si>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</si>
  <si>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</si>
  <si>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</si>
  <si>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</si>
  <si>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</si>
  <si>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</si>
  <si>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</si>
  <si>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</si>
  <si>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</si>
  <si>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</si>
  <si>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</si>
  <si>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</si>
  <si>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</si>
  <si>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</si>
  <si>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</si>
  <si>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</si>
  <si>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</si>
  <si>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</si>
  <si>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</si>
  <si>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</si>
  <si>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</si>
  <si>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</si>
  <si>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</si>
  <si>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</si>
  <si>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</si>
  <si>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</si>
  <si>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</si>
  <si>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</si>
  <si>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</si>
  <si>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</si>
  <si>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</si>
  <si>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</si>
  <si>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</si>
  <si>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</si>
  <si>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</si>
  <si>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</si>
  <si>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</si>
  <si>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</si>
  <si>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</si>
  <si>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</si>
  <si>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</si>
  <si>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</si>
  <si>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</si>
  <si>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</si>
  <si>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</si>
  <si>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</si>
  <si>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</si>
  <si>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</si>
  <si>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</si>
  <si>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</si>
  <si>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</si>
  <si>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</si>
  <si>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</si>
  <si>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</si>
  <si>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</si>
  <si>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</si>
  <si>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</si>
  <si>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</si>
  <si>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</si>
  <si>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</si>
  <si>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</si>
  <si>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</si>
  <si>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</si>
  <si>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</si>
  <si>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</si>
  <si>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</si>
  <si>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</si>
  <si>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</si>
  <si>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</si>
  <si>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</si>
  <si>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</si>
  <si>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</si>
  <si>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</si>
  <si>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</si>
  <si>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</si>
  <si>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</si>
  <si>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</si>
  <si>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</si>
  <si>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</si>
  <si>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</si>
  <si>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</si>
  <si>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</si>
  <si>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</si>
  <si>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</si>
  <si>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</si>
  <si>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</si>
  <si>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</si>
  <si>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</si>
  <si>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</si>
  <si>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</si>
  <si>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</si>
  <si>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</si>
  <si>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</si>
  <si>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</si>
  <si>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</si>
  <si>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</si>
  <si>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</si>
  <si>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</si>
  <si>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</si>
  <si>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</si>
  <si>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</si>
  <si>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</si>
  <si>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</si>
  <si>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</si>
  <si>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</si>
  <si>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</si>
  <si>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</si>
  <si>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</si>
  <si>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</si>
  <si>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</si>
  <si>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</si>
  <si>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</si>
  <si>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</si>
  <si>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</si>
  <si>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</si>
  <si>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</si>
  <si>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</si>
  <si>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</si>
  <si>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</si>
  <si>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</si>
  <si>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</si>
  <si>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</si>
  <si>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</si>
  <si>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</si>
  <si>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</si>
  <si>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</si>
  <si>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</si>
  <si>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</si>
  <si>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</si>
  <si>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</si>
  <si>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</si>
  <si>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</si>
  <si>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</si>
  <si>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</si>
  <si>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</si>
  <si>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</si>
  <si>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</si>
  <si>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</si>
  <si>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</si>
  <si>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</si>
  <si>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</si>
  <si>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</si>
  <si>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</si>
  <si>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</si>
  <si>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</si>
  <si>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</si>
  <si>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</si>
  <si>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</si>
  <si>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</si>
  <si>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</si>
  <si>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</si>
  <si>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</si>
  <si>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</si>
  <si>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</si>
  <si>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</si>
  <si>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</si>
  <si>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</si>
  <si>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</si>
  <si>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</si>
  <si>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</si>
  <si>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</si>
  <si>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</si>
  <si>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</si>
  <si>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</si>
  <si>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</si>
  <si>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</si>
  <si>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</si>
  <si>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</si>
  <si>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</si>
  <si>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</si>
  <si>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</si>
  <si>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</si>
  <si>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</si>
  <si>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</si>
  <si>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</si>
  <si>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</si>
  <si>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</si>
  <si>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</si>
  <si>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</si>
  <si>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</si>
  <si>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</si>
  <si>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</si>
  <si>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</si>
  <si>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</si>
  <si>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</si>
  <si>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</si>
  <si>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</si>
  <si>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</si>
  <si>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</si>
  <si>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</si>
  <si>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</si>
  <si>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</si>
  <si>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</si>
  <si>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</si>
  <si>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</si>
  <si>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</si>
  <si>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</si>
  <si>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</si>
  <si>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</si>
  <si>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</si>
  <si>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</si>
  <si>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</si>
  <si>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</si>
  <si>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</si>
  <si>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</si>
  <si>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</si>
  <si>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</si>
  <si>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</si>
  <si>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</si>
  <si>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</si>
  <si>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</si>
  <si>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</si>
  <si>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</si>
  <si>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</si>
  <si>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</si>
  <si>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</si>
  <si>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</si>
  <si>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</si>
  <si>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</si>
  <si>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</si>
  <si>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</si>
  <si>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</si>
  <si>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</si>
  <si>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</si>
  <si>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</si>
  <si>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</si>
  <si>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</si>
  <si>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</si>
  <si>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</si>
  <si>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</si>
  <si>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</si>
  <si>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</si>
  <si>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</si>
  <si>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</si>
  <si>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</si>
  <si>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</si>
  <si>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</si>
  <si>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</si>
  <si>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</si>
  <si>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</si>
  <si>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</si>
  <si>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</si>
  <si>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</si>
  <si>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</si>
  <si>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</si>
  <si>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</si>
  <si>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</si>
  <si>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</si>
  <si>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</si>
  <si>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</si>
  <si>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</si>
  <si>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</si>
  <si>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</si>
  <si>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</si>
  <si>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</si>
  <si>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</si>
  <si>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</si>
  <si>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</si>
  <si>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</si>
  <si>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</si>
  <si>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</si>
  <si>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</si>
  <si>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</si>
  <si>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</si>
  <si>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</si>
  <si>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</si>
  <si>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</si>
  <si>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</si>
  <si>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</si>
  <si>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</si>
  <si>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</si>
  <si>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</si>
  <si>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</si>
  <si>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</si>
  <si>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</si>
  <si>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</si>
  <si>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</si>
  <si>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</si>
  <si>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</si>
  <si>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</si>
  <si>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</si>
  <si>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</si>
  <si>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</si>
  <si>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</si>
  <si>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</si>
  <si>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</si>
  <si>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</si>
  <si>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</si>
  <si>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</si>
  <si>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</si>
  <si>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</si>
  <si>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</si>
  <si>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</si>
  <si>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</si>
  <si>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</si>
  <si>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</si>
  <si>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</si>
  <si>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</si>
  <si>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</si>
  <si>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</si>
  <si>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</si>
  <si>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</si>
  <si>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</si>
  <si>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</si>
  <si>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</si>
  <si>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</si>
  <si>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</si>
  <si>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</si>
  <si>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</si>
  <si>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</si>
  <si>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</si>
  <si>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</si>
  <si>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</si>
  <si>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</si>
  <si>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</si>
  <si>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</si>
  <si>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</si>
  <si>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</si>
  <si>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</si>
  <si>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</si>
  <si>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</si>
  <si>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</si>
  <si>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</si>
  <si>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</si>
  <si>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</si>
  <si>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</si>
  <si>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</si>
  <si>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</si>
  <si>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</si>
  <si>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</si>
  <si>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</si>
  <si>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</si>
  <si>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</si>
  <si>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</si>
  <si>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</si>
  <si>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</si>
  <si>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</si>
  <si>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</si>
  <si>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</si>
  <si>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</si>
  <si>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</si>
  <si>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</si>
  <si>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</si>
  <si>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</si>
  <si>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</si>
  <si>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</si>
  <si>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</si>
  <si>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</si>
  <si>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</si>
  <si>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</si>
  <si>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</si>
  <si>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</si>
  <si>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</si>
  <si>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</si>
  <si>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</si>
  <si>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</si>
  <si>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</si>
  <si>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</si>
  <si>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</si>
  <si>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</si>
  <si>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</si>
  <si>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</si>
  <si>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</si>
  <si>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</si>
  <si>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</si>
  <si>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</si>
  <si>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</si>
  <si>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</si>
  <si>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</si>
  <si>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</si>
  <si>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</si>
  <si>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</si>
  <si>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</si>
  <si>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</si>
  <si>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</si>
  <si>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</si>
  <si>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</si>
  <si>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</si>
  <si>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</si>
  <si>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</si>
  <si>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</si>
  <si>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</si>
  <si>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</si>
  <si>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</si>
  <si>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</si>
  <si>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</si>
  <si>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</si>
  <si>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</si>
  <si>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</si>
  <si>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</si>
  <si>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</si>
  <si>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</si>
  <si>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</si>
  <si>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</si>
  <si>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</si>
  <si>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</si>
  <si>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</si>
  <si>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</si>
  <si>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</si>
  <si>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</si>
  <si>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</si>
  <si>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</si>
  <si>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</si>
  <si>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</si>
  <si>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</si>
  <si>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</si>
  <si>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</si>
  <si>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</si>
  <si>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</si>
  <si>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</si>
  <si>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</si>
  <si>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</si>
  <si>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</si>
  <si>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</si>
  <si>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</si>
  <si>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</si>
  <si>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</si>
  <si>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</si>
  <si>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</si>
  <si>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</si>
  <si>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</si>
  <si>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</si>
  <si>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</si>
  <si>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</si>
  <si>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</si>
  <si>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</si>
  <si>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</si>
  <si>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</si>
  <si>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</si>
  <si>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</si>
  <si>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</si>
  <si>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</si>
  <si>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</si>
  <si>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</si>
  <si>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</si>
  <si>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</si>
  <si>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</si>
  <si>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</si>
  <si>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</si>
  <si>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</si>
  <si>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</si>
  <si>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</si>
  <si>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</si>
  <si>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</si>
  <si>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</si>
  <si>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</si>
  <si>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</si>
  <si>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</si>
  <si>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</si>
  <si>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</si>
  <si>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</si>
  <si>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</si>
  <si>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</si>
  <si>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</si>
  <si>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</si>
  <si>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</si>
  <si>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</si>
  <si>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</si>
  <si>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</si>
  <si>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</si>
  <si>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</si>
  <si>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</si>
  <si>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</si>
  <si>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</si>
  <si>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</si>
  <si>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</si>
  <si>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</si>
  <si>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</si>
  <si>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</si>
  <si>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</si>
  <si>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</si>
  <si>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</si>
  <si>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</si>
  <si>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</si>
  <si>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</si>
  <si>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</si>
  <si>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</si>
  <si>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</si>
  <si>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</si>
  <si>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</si>
  <si>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</si>
  <si>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</si>
  <si>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</si>
  <si>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</si>
  <si>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</si>
  <si>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</si>
  <si>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</si>
  <si>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</si>
  <si>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</si>
  <si>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</si>
  <si>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</si>
  <si>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</si>
  <si>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</si>
  <si>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</si>
  <si>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</si>
  <si>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</si>
  <si>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</si>
  <si>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</si>
  <si>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</si>
  <si>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</si>
  <si>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</si>
  <si>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</si>
  <si>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</si>
  <si>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</si>
  <si>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</si>
  <si>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</si>
  <si>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</si>
  <si>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</si>
  <si>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</si>
  <si>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</si>
  <si>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</si>
  <si>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</si>
  <si>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</si>
  <si>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</si>
  <si>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</si>
  <si>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</si>
  <si>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</si>
  <si>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</si>
  <si>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</si>
  <si>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</si>
  <si>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</si>
  <si>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</si>
  <si>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</si>
  <si>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</si>
  <si>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</si>
  <si>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</si>
  <si>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</si>
  <si>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</si>
  <si>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</si>
  <si>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</si>
  <si>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</si>
  <si>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</si>
  <si>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</si>
  <si>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</si>
  <si>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</si>
  <si>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</si>
  <si>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</si>
  <si>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</si>
  <si>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</si>
  <si>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</si>
  <si>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</si>
  <si>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</si>
  <si>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</si>
  <si>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</si>
  <si>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</si>
  <si>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</si>
  <si>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</si>
  <si>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</si>
  <si>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</si>
  <si>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</si>
  <si>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</si>
  <si>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</si>
  <si>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</si>
  <si>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</si>
  <si>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</si>
  <si>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</si>
  <si>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</si>
  <si>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</si>
  <si>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</si>
  <si>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</si>
  <si>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</si>
  <si>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</si>
  <si>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</si>
  <si>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</si>
  <si>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</si>
  <si>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</si>
  <si>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</si>
  <si>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</si>
  <si>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</si>
  <si>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</si>
  <si>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</si>
  <si>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</si>
  <si>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</si>
  <si>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</si>
  <si>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</si>
  <si>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</si>
  <si>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</si>
  <si>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</si>
  <si>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</si>
  <si>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</si>
  <si>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</si>
  <si>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</si>
  <si>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</si>
  <si>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</si>
  <si>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</si>
  <si>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</si>
  <si>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</si>
  <si>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</si>
  <si>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</si>
  <si>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</si>
  <si>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</si>
  <si>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</si>
  <si>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</si>
  <si>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</si>
  <si>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</si>
  <si>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</si>
  <si>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</si>
  <si>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</si>
  <si>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</si>
  <si>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</si>
  <si>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</si>
  <si>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</si>
  <si>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</si>
  <si>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</si>
  <si>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</si>
  <si>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</si>
  <si>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</si>
  <si>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</si>
  <si>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</si>
  <si>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</si>
  <si>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</si>
  <si>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</si>
  <si>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</si>
  <si>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</si>
  <si>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</si>
  <si>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</si>
  <si>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</si>
  <si>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</si>
  <si>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</si>
  <si>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</si>
  <si>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</si>
  <si>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</si>
  <si>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</si>
  <si>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</si>
  <si>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</si>
  <si>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</si>
  <si>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</si>
  <si>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</si>
  <si>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</si>
  <si>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</si>
  <si>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</si>
  <si>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</si>
  <si>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</si>
  <si>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</si>
  <si>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</si>
  <si>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</si>
  <si>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</si>
  <si>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</si>
  <si>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</si>
  <si>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</si>
  <si>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</si>
  <si>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</si>
  <si>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</si>
  <si>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</si>
  <si>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</si>
  <si>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</si>
  <si>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</si>
  <si>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</si>
  <si>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</si>
  <si>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</si>
  <si>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</si>
  <si>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</si>
  <si>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</si>
  <si>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</si>
  <si>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</si>
  <si>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</si>
  <si>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</si>
  <si>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</si>
  <si>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</si>
  <si>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</si>
  <si>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</si>
  <si>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</si>
  <si>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</si>
  <si>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</si>
  <si>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</si>
  <si>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</si>
  <si>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</si>
  <si>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</si>
  <si>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</si>
  <si>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</si>
  <si>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</si>
  <si>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</si>
  <si>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</si>
  <si>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</si>
  <si>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</si>
  <si>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</si>
  <si>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</si>
  <si>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</si>
  <si>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</si>
  <si>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</si>
  <si>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</si>
  <si>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</si>
  <si>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</si>
  <si>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</si>
  <si>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</si>
  <si>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</si>
  <si>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</si>
  <si>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</si>
  <si>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</si>
  <si>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</si>
  <si>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</si>
  <si>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</si>
  <si>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</si>
  <si>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</si>
  <si>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</si>
  <si>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</si>
  <si>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</si>
  <si>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</si>
  <si>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</si>
  <si>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</si>
  <si>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</si>
  <si>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</si>
  <si>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</si>
  <si>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</si>
  <si>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</si>
  <si>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</si>
  <si>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</si>
  <si>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</si>
  <si>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</si>
  <si>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</si>
  <si>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</si>
  <si>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</si>
  <si>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</si>
  <si>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</si>
  <si>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</si>
  <si>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</si>
  <si>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</si>
  <si>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</si>
  <si>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</si>
  <si>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</si>
  <si>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</si>
  <si>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</si>
  <si>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</si>
  <si>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</si>
  <si>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</si>
  <si>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</si>
  <si>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</si>
  <si>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</si>
  <si>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</si>
  <si>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</si>
  <si>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</si>
  <si>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</si>
  <si>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</si>
  <si>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</si>
  <si>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</si>
  <si>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</si>
  <si>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</si>
  <si>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</si>
  <si>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</si>
  <si>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</si>
  <si>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</si>
  <si>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</si>
  <si>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</si>
  <si>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</si>
  <si>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</si>
  <si>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</si>
  <si>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</si>
  <si>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</si>
  <si>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</si>
  <si>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</si>
  <si>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</si>
  <si>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</si>
  <si>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</si>
  <si>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</si>
  <si>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</si>
  <si>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</si>
  <si>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</si>
  <si>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</si>
  <si>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</si>
  <si>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</si>
  <si>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</si>
  <si>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</si>
  <si>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</si>
  <si>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</si>
  <si>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</si>
  <si>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</si>
  <si>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</si>
  <si>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</si>
  <si>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</si>
  <si>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</si>
  <si>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</si>
  <si>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</si>
  <si>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</si>
  <si>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</si>
  <si>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</si>
  <si>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</si>
  <si>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</si>
  <si>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</si>
  <si>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</si>
  <si>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</si>
  <si>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</si>
  <si>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</si>
  <si>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</si>
  <si>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</si>
  <si>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</si>
  <si>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</si>
  <si>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</si>
  <si>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</si>
  <si>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</si>
  <si>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</si>
  <si>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</si>
  <si>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</si>
  <si>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</si>
  <si>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</si>
  <si>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</si>
  <si>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</si>
  <si>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</si>
  <si>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</si>
  <si>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</si>
  <si>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</si>
  <si>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</si>
  <si>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</si>
  <si>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</si>
  <si>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</si>
  <si>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</si>
  <si>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</si>
  <si>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</si>
  <si>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</si>
  <si>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</si>
  <si>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</si>
  <si>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</si>
  <si>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</si>
  <si>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</si>
  <si>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</si>
  <si>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</si>
  <si>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</si>
  <si>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</si>
  <si>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</si>
  <si>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</si>
  <si>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</si>
  <si>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</si>
  <si>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</si>
  <si>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</si>
  <si>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</si>
  <si>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</si>
  <si>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</si>
  <si>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</si>
  <si>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</si>
  <si>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</si>
  <si>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</si>
  <si>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</si>
  <si>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</si>
  <si>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</si>
  <si>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</si>
  <si>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</si>
  <si>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</si>
  <si>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</si>
  <si>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</si>
  <si>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</si>
  <si>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</si>
  <si>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</si>
  <si>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</si>
  <si>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</si>
  <si>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</si>
  <si>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</si>
  <si>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</si>
  <si>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</si>
  <si>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</si>
  <si>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</si>
  <si>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</si>
  <si>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</si>
  <si>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</si>
  <si>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</si>
  <si>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</si>
  <si>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</si>
  <si>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</si>
  <si>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</si>
  <si>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</si>
  <si>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</si>
  <si>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</si>
  <si>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</si>
  <si>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</si>
  <si>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</si>
  <si>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</si>
  <si>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</si>
  <si>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</si>
  <si>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</si>
  <si>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</si>
  <si>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</si>
  <si>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</si>
  <si>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</si>
  <si>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</si>
  <si>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</si>
  <si>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</si>
  <si>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</si>
  <si>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</si>
  <si>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</si>
  <si>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</si>
  <si>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</si>
  <si>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</si>
  <si>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</si>
  <si>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</si>
  <si>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</si>
  <si>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</si>
  <si>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</si>
  <si>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</si>
  <si>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</si>
  <si>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</si>
  <si>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</si>
  <si>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</si>
  <si>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</si>
  <si>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</si>
  <si>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</si>
  <si>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</si>
  <si>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</si>
  <si>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</si>
  <si>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</si>
  <si>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</si>
  <si>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</si>
  <si>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</si>
  <si>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</si>
  <si>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</si>
  <si>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</si>
  <si>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</si>
  <si>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</si>
  <si>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</si>
  <si>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</si>
  <si>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</si>
  <si>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</si>
  <si>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</si>
  <si>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</si>
  <si>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</si>
  <si>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</si>
  <si>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</si>
  <si>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</si>
  <si>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</si>
  <si>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</si>
  <si>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</si>
  <si>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</si>
  <si>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</si>
  <si>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</si>
  <si>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</si>
  <si>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</si>
  <si>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</si>
  <si>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</si>
  <si>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</si>
  <si>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</si>
  <si>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</si>
  <si>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</si>
  <si>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</si>
  <si>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</si>
  <si>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</si>
  <si>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</si>
  <si>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</si>
  <si>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</si>
  <si>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</si>
  <si>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</si>
  <si>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</si>
  <si>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</si>
  <si>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</si>
  <si>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</si>
  <si>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</si>
  <si>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</si>
  <si>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</si>
  <si>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</si>
  <si>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</si>
  <si>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</si>
  <si>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</si>
  <si>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</si>
  <si>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</si>
  <si>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</si>
  <si>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</si>
  <si>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</si>
  <si>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</si>
  <si>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</si>
  <si>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</si>
  <si>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</si>
  <si>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</si>
  <si>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</si>
  <si>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</si>
  <si>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</si>
  <si>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</si>
  <si>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</si>
  <si>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</si>
  <si>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</si>
  <si>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</si>
  <si>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</si>
  <si>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</si>
  <si>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</si>
  <si>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</si>
  <si>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</si>
  <si>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</si>
  <si>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</si>
  <si>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</si>
  <si>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</si>
  <si>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</si>
  <si>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</si>
  <si>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</si>
  <si>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</si>
  <si>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</si>
  <si>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</si>
  <si>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</si>
  <si>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</si>
  <si>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</si>
  <si>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</si>
  <si>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</si>
  <si>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</si>
  <si>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</si>
  <si>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</si>
  <si>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</si>
  <si>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</si>
  <si>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</si>
  <si>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</si>
  <si>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</si>
  <si>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</si>
  <si>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</si>
  <si>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</si>
  <si>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</si>
  <si>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</si>
  <si>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</si>
  <si>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</si>
  <si>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</si>
  <si>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</si>
  <si>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</si>
  <si>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</si>
  <si>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</si>
  <si>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</si>
  <si>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</si>
  <si>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</si>
  <si>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</si>
  <si>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</si>
  <si>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</si>
  <si>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</si>
  <si>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</si>
  <si>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</si>
  <si>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</si>
  <si>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</si>
  <si>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</si>
  <si>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</si>
  <si>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</si>
  <si>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</si>
  <si>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</si>
  <si>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</si>
  <si>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</si>
  <si>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</si>
  <si>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</si>
  <si>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</si>
  <si>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</si>
  <si>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</si>
  <si>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</si>
  <si>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</si>
  <si>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</si>
  <si>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</si>
  <si>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</si>
  <si>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</si>
  <si>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</si>
  <si>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</si>
  <si>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</si>
  <si>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</si>
  <si>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</si>
  <si>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</si>
  <si>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</si>
  <si>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</si>
  <si>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</si>
  <si>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</si>
  <si>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</si>
  <si>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</si>
  <si>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</si>
  <si>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</si>
  <si>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</si>
  <si>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</si>
  <si>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</si>
  <si>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</si>
  <si>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</si>
  <si>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</si>
  <si>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</si>
  <si>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</si>
  <si>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</si>
  <si>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</si>
  <si>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</si>
  <si>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</si>
  <si>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</si>
  <si>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</si>
  <si>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</si>
  <si>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</si>
  <si>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</si>
  <si>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</si>
  <si>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</si>
  <si>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</si>
  <si>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</si>
  <si>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</si>
  <si>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</si>
  <si>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</si>
  <si>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</si>
  <si>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</si>
  <si>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</si>
  <si>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</si>
  <si>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</si>
  <si>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</si>
  <si>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</si>
  <si>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</si>
  <si>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</si>
  <si>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</si>
  <si>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</si>
  <si>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</si>
  <si>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</si>
  <si>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</si>
  <si>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</si>
  <si>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</si>
  <si>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</si>
  <si>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</si>
  <si>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</si>
  <si>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</si>
  <si>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</si>
  <si>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</si>
  <si>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</si>
  <si>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</si>
  <si>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</si>
  <si>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</si>
  <si>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</si>
  <si>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</si>
  <si>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</si>
  <si>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</si>
  <si>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</si>
  <si>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</si>
  <si>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</si>
  <si>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</si>
  <si>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</si>
  <si>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</si>
  <si>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</si>
  <si>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</si>
  <si>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</si>
  <si>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</si>
  <si>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</si>
  <si>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</si>
  <si>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</si>
  <si>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</si>
  <si>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</si>
  <si>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</si>
  <si>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</si>
  <si>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</si>
  <si>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</si>
  <si>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</si>
  <si>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</si>
  <si>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</si>
  <si>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</si>
  <si>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</si>
  <si>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</si>
  <si>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</si>
  <si>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</si>
  <si>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</si>
  <si>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</si>
  <si>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</si>
  <si>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</si>
  <si>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</si>
  <si>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</si>
  <si>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</si>
  <si>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</si>
  <si>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</si>
  <si>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</si>
  <si>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</si>
  <si>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</si>
  <si>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</si>
  <si>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</si>
  <si>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</si>
  <si>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</si>
  <si>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</si>
  <si>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</si>
  <si>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</si>
  <si>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</si>
  <si>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</si>
  <si>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</si>
  <si>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</si>
  <si>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</si>
  <si>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</si>
  <si>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</si>
  <si>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</si>
  <si>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</si>
  <si>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</si>
  <si>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</si>
  <si>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</si>
  <si>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</si>
  <si>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</si>
  <si>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</si>
  <si>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</si>
  <si>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</si>
  <si>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</si>
  <si>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</si>
  <si>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</si>
  <si>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</si>
  <si>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</si>
  <si>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</si>
  <si>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</si>
  <si>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</si>
  <si>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</si>
  <si>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</si>
  <si>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</si>
  <si>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</si>
  <si>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</si>
  <si>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</si>
  <si>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</si>
  <si>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</si>
  <si>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</si>
  <si>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</si>
  <si>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</si>
  <si>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</si>
  <si>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</si>
  <si>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</si>
  <si>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</si>
  <si>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</si>
  <si>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</si>
  <si>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</si>
  <si>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</si>
  <si>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</si>
  <si>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</si>
  <si>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</si>
  <si>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</si>
  <si>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</si>
  <si>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</si>
  <si>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</si>
  <si>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</si>
  <si>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</si>
  <si>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</si>
  <si>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</si>
  <si>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</si>
  <si>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</si>
  <si>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</si>
  <si>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</si>
  <si>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</si>
  <si>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</si>
  <si>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</si>
  <si>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</si>
  <si>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</si>
  <si>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</si>
  <si>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</si>
  <si>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</si>
  <si>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</si>
  <si>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</si>
  <si>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</si>
  <si>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</si>
  <si>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</si>
  <si>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</si>
  <si>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</si>
  <si>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</si>
  <si>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</si>
  <si>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</si>
  <si>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</si>
  <si>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</si>
  <si>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</si>
  <si>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</si>
  <si>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</si>
  <si>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</si>
  <si>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</si>
  <si>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</si>
  <si>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</si>
  <si>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</si>
  <si>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</si>
  <si>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</si>
  <si>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</si>
  <si>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</si>
  <si>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</si>
  <si>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</si>
  <si>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</si>
  <si>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</si>
  <si>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</si>
  <si>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</si>
  <si>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</si>
  <si>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</si>
  <si>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</si>
  <si>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</si>
  <si>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</si>
  <si>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</si>
  <si>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</si>
  <si>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</si>
  <si>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</si>
  <si>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</si>
  <si>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</si>
  <si>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</si>
  <si>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</si>
  <si>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</si>
  <si>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</si>
  <si>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</si>
  <si>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</si>
  <si>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</si>
  <si>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</si>
  <si>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</si>
  <si>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</si>
  <si>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</si>
  <si>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</si>
  <si>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</si>
  <si>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</si>
  <si>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</si>
  <si>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</si>
  <si>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</si>
  <si>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</si>
  <si>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</si>
  <si>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</si>
  <si>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</si>
  <si>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</si>
  <si>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</si>
  <si>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</si>
  <si>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</si>
  <si>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</si>
  <si>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</si>
  <si>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</si>
  <si>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</si>
  <si>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</si>
  <si>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</si>
  <si>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</si>
  <si>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</si>
  <si>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</si>
  <si>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</si>
  <si>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</si>
  <si>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</si>
  <si>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</si>
  <si>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</si>
  <si>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</si>
  <si>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</si>
  <si>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</si>
  <si>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</si>
  <si>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</si>
  <si>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</si>
  <si>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</si>
  <si>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</si>
  <si>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</si>
  <si>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</si>
  <si>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</si>
  <si>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</si>
  <si>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</si>
  <si>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</si>
  <si>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</si>
  <si>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</si>
  <si>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</si>
  <si>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</si>
  <si>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</si>
  <si>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</si>
  <si>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</si>
  <si>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</si>
  <si>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</si>
  <si>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</si>
  <si>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</si>
  <si>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</si>
  <si>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</si>
  <si>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</si>
  <si>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</si>
  <si>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</si>
  <si>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</si>
  <si>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</si>
  <si>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</si>
  <si>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</si>
  <si>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</si>
  <si>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</si>
  <si>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</si>
  <si>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</si>
  <si>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</si>
  <si>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</si>
  <si>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</si>
  <si>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</si>
  <si>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</si>
  <si>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</si>
  <si>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</si>
  <si>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</si>
  <si>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</si>
  <si>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</si>
  <si>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</si>
  <si>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</si>
  <si>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</si>
  <si>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</si>
  <si>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</si>
  <si>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</si>
  <si>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</si>
  <si>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</si>
  <si>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</si>
  <si>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</si>
  <si>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</si>
  <si>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</si>
  <si>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</si>
  <si>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</si>
  <si>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</si>
  <si>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</si>
  <si>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</si>
  <si>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</si>
  <si>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</si>
  <si>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</si>
  <si>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</si>
  <si>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</si>
  <si>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</si>
  <si>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</si>
  <si>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</si>
  <si>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</si>
  <si>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</si>
  <si>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</si>
  <si>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</si>
  <si>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</si>
  <si>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</si>
  <si>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</si>
  <si>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</si>
  <si>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</si>
  <si>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</si>
  <si>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</si>
  <si>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</si>
  <si>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</si>
  <si>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</si>
  <si>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</si>
  <si>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</si>
  <si>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</si>
  <si>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</si>
  <si>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</si>
  <si>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</si>
  <si>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</si>
  <si>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</si>
  <si>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</si>
  <si>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</si>
  <si>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</si>
  <si>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</si>
  <si>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</si>
  <si>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</si>
  <si>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</si>
  <si>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</si>
  <si>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</si>
  <si>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</si>
  <si>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</si>
  <si>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</si>
  <si>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</si>
  <si>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</si>
  <si>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</si>
  <si>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</si>
  <si>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</si>
  <si>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</si>
  <si>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</si>
  <si>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</si>
  <si>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</si>
  <si>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</si>
  <si>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</si>
  <si>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</si>
  <si>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</si>
  <si>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</si>
  <si>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</si>
  <si>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</si>
  <si>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</si>
  <si>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</si>
  <si>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</si>
  <si>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</si>
  <si>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</si>
  <si>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</si>
  <si>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</si>
  <si>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</si>
  <si>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</si>
  <si>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</si>
  <si>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</si>
  <si>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</si>
  <si>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</si>
  <si>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</si>
  <si>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</si>
  <si>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</si>
  <si>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</si>
  <si>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</si>
  <si>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</si>
  <si>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</si>
  <si>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</si>
  <si>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</si>
  <si>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</si>
  <si>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</si>
  <si>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</si>
  <si>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</si>
  <si>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</si>
  <si>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</si>
  <si>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</si>
  <si>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</si>
  <si>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</si>
  <si>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</si>
  <si>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</si>
  <si>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</si>
  <si>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</si>
  <si>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</si>
  <si>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</si>
  <si>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</si>
  <si>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</si>
  <si>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</si>
  <si>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</si>
  <si>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</si>
  <si>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</si>
  <si>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</si>
  <si>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</si>
  <si>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</si>
  <si>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</si>
  <si>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</si>
  <si>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</si>
  <si>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</si>
  <si>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</si>
  <si>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</si>
  <si>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</si>
  <si>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</si>
  <si>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</si>
  <si>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</si>
  <si>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</si>
  <si>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</si>
  <si>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</si>
  <si>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</si>
  <si>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</si>
  <si>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</si>
  <si>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</si>
  <si>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</si>
  <si>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</si>
  <si>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</si>
  <si>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</si>
  <si>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</si>
  <si>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</si>
  <si>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</si>
  <si>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</si>
  <si>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</si>
  <si>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</si>
  <si>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</si>
  <si>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</si>
  <si>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</si>
  <si>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</si>
  <si>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</si>
  <si>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</si>
  <si>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</si>
  <si>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</si>
  <si>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</si>
  <si>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</si>
  <si>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</si>
  <si>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</si>
  <si>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</si>
  <si>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</si>
  <si>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</si>
  <si>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</si>
  <si>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</si>
  <si>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</si>
  <si>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</si>
  <si>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</si>
  <si>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</si>
  <si>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</si>
  <si>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</si>
  <si>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</si>
  <si>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</si>
  <si>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</si>
  <si>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</si>
  <si>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</si>
  <si>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</si>
  <si>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</si>
  <si>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</si>
  <si>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</si>
  <si>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</si>
  <si>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</si>
  <si>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</si>
  <si>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</si>
  <si>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</si>
  <si>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</si>
  <si>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</si>
  <si>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</si>
  <si>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</si>
  <si>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</si>
  <si>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</si>
  <si>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</si>
  <si>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</si>
  <si>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</si>
  <si>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</si>
  <si>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</si>
  <si>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</si>
  <si>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</si>
  <si>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</si>
  <si>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</si>
  <si>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</si>
  <si>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</si>
  <si>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</si>
  <si>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</si>
  <si>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</si>
  <si>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</si>
  <si>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</si>
  <si>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</si>
  <si>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</si>
  <si>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</si>
  <si>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</si>
  <si>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</si>
  <si>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</si>
  <si>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</si>
  <si>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</si>
  <si>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</si>
  <si>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</si>
  <si>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</si>
  <si>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</si>
  <si>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</si>
  <si>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</si>
  <si>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</si>
  <si>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</si>
  <si>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</si>
  <si>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</si>
  <si>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</si>
  <si>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</si>
  <si>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</si>
  <si>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</si>
  <si>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</si>
  <si>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</si>
  <si>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</si>
  <si>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</si>
  <si>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</si>
  <si>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</si>
  <si>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</si>
  <si>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</si>
  <si>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</si>
  <si>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</si>
  <si>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</si>
  <si>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</si>
  <si>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</si>
  <si>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</si>
  <si>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</si>
  <si>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</si>
  <si>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</si>
  <si>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</si>
  <si>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</si>
  <si>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</si>
  <si>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</si>
  <si>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</si>
  <si>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</si>
  <si>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</si>
  <si>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</si>
  <si>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</si>
  <si>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</si>
  <si>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</si>
  <si>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</si>
  <si>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</si>
  <si>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</si>
  <si>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</si>
  <si>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</si>
  <si>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</si>
  <si>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</si>
  <si>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</si>
  <si>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</si>
  <si>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</si>
  <si>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</si>
  <si>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</si>
  <si>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</si>
  <si>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</si>
  <si>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</si>
  <si>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</si>
  <si>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</si>
  <si>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</si>
  <si>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</si>
  <si>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</si>
  <si>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</si>
  <si>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</si>
  <si>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</si>
  <si>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</si>
  <si>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</si>
  <si>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</si>
  <si>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</si>
  <si>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</si>
  <si>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</si>
  <si>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</si>
  <si>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</si>
  <si>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</si>
  <si>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</si>
  <si>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</si>
  <si>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</si>
  <si>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</si>
  <si>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</si>
  <si>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</si>
  <si>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</si>
  <si>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</si>
  <si>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</si>
  <si>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</si>
  <si>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</si>
  <si>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</si>
  <si>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</si>
  <si>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</si>
  <si>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</si>
  <si>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</si>
  <si>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</si>
  <si>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</si>
  <si>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</si>
  <si>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</si>
  <si>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</si>
  <si>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</si>
  <si>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</si>
  <si>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</si>
  <si>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</si>
  <si>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</si>
  <si>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</si>
  <si>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</si>
  <si>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</si>
  <si>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</si>
  <si>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</si>
  <si>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</si>
  <si>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</si>
  <si>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</si>
  <si>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</si>
  <si>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</si>
  <si>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</si>
  <si>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</si>
  <si>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</si>
  <si>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</si>
  <si>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</si>
  <si>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</si>
  <si>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</si>
  <si>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</si>
  <si>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</si>
  <si>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</si>
  <si>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</si>
  <si>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</si>
  <si>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</si>
  <si>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</si>
  <si>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</si>
  <si>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</si>
  <si>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</si>
  <si>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</si>
  <si>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</si>
  <si>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</si>
  <si>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</si>
  <si>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</si>
  <si>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</si>
  <si>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</si>
  <si>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</si>
  <si>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</si>
  <si>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</si>
  <si>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</si>
  <si>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</si>
  <si>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</si>
  <si>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</si>
  <si>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</si>
  <si>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</si>
  <si>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</si>
  <si>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</si>
  <si>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</si>
  <si>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</si>
  <si>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</si>
  <si>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</si>
  <si>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</si>
  <si>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</si>
  <si>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</si>
  <si>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</si>
  <si>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</si>
  <si>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</si>
  <si>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</si>
  <si>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</si>
  <si>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</si>
  <si>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</si>
  <si>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</si>
  <si>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</si>
  <si>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</si>
  <si>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</si>
  <si>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</si>
  <si>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</si>
  <si>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</si>
  <si>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</si>
  <si>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</si>
  <si>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</si>
  <si>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</si>
  <si>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</si>
  <si>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</si>
  <si>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</si>
  <si>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</si>
  <si>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</si>
  <si>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</si>
  <si>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</si>
  <si>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</si>
  <si>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</si>
  <si>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</si>
  <si>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</si>
  <si>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</si>
  <si>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</si>
  <si>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</si>
  <si>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</si>
  <si>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</si>
  <si>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</si>
  <si>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</si>
  <si>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</si>
  <si>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</si>
  <si>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</si>
  <si>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</si>
  <si>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</si>
  <si>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</si>
  <si>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</si>
  <si>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</si>
  <si>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</si>
  <si>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</si>
  <si>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</si>
  <si>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</si>
  <si>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</si>
  <si>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</si>
  <si>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</si>
  <si>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</si>
  <si>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</si>
  <si>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</si>
  <si>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</si>
  <si>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</si>
  <si>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</si>
  <si>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</si>
  <si>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</si>
  <si>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</si>
  <si>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</si>
  <si>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</si>
  <si>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</si>
  <si>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</si>
  <si>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</si>
  <si>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</si>
  <si>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</si>
  <si>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</si>
  <si>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</si>
  <si>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</si>
  <si>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</si>
  <si>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</si>
  <si>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</si>
  <si>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</si>
  <si>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</si>
  <si>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</si>
  <si>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</si>
  <si>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</si>
  <si>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</si>
  <si>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</si>
  <si>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</si>
  <si>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</si>
  <si>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</si>
  <si>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</si>
  <si>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</si>
  <si>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</si>
  <si>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</si>
  <si>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</si>
  <si>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</si>
  <si>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</si>
  <si>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</si>
  <si>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</si>
  <si>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</si>
  <si>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</si>
  <si>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</si>
  <si>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</si>
  <si>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</si>
  <si>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</si>
  <si>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</si>
  <si>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</si>
  <si>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</si>
  <si>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</si>
  <si>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</si>
  <si>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</si>
  <si>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</si>
  <si>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</si>
  <si>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</si>
  <si>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</si>
  <si>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</si>
  <si>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</si>
  <si>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</si>
  <si>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</si>
  <si>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</si>
  <si>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</si>
  <si>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</si>
  <si>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</si>
  <si>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</si>
  <si>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</si>
  <si>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</si>
  <si>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</si>
  <si>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</si>
  <si>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</si>
  <si>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</si>
  <si>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</si>
  <si>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</si>
  <si>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</si>
  <si>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</si>
  <si>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</si>
  <si>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</si>
  <si>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</si>
  <si>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</si>
  <si>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</si>
  <si>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</si>
  <si>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</si>
  <si>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</si>
  <si>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</si>
  <si>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</si>
  <si>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</si>
  <si>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</si>
  <si>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</si>
  <si>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</si>
  <si>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</si>
  <si>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</si>
  <si>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</si>
  <si>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</si>
  <si>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</si>
  <si>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</si>
  <si>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</si>
  <si>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</si>
  <si>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</si>
  <si>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</si>
  <si>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</si>
  <si>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</si>
  <si>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</si>
  <si>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</si>
  <si>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</si>
  <si>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</si>
  <si>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</si>
  <si>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</si>
  <si>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</si>
  <si>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</si>
  <si>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</si>
  <si>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</si>
  <si>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</si>
  <si>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</si>
  <si>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</si>
  <si>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</si>
  <si>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</si>
  <si>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</si>
  <si>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</si>
  <si>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</si>
  <si>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</si>
  <si>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</si>
  <si>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</si>
  <si>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</si>
  <si>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</si>
  <si>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</si>
  <si>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</si>
  <si>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</si>
  <si>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</si>
  <si>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</si>
  <si>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</si>
  <si>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</si>
  <si>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</si>
  <si>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</si>
  <si>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</si>
  <si>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</si>
  <si>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</si>
  <si>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</si>
  <si>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</si>
  <si>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</si>
  <si>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</si>
  <si>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</si>
  <si>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</si>
  <si>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</si>
  <si>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</si>
  <si>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</si>
  <si>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</si>
  <si>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</si>
  <si>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</si>
  <si>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</si>
  <si>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</si>
  <si>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</si>
  <si>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</si>
  <si>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</si>
  <si>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</si>
  <si>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</si>
  <si>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</si>
  <si>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</si>
  <si>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</si>
  <si>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</si>
  <si>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</si>
  <si>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</si>
  <si>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</si>
  <si>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</si>
  <si>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</si>
  <si>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</si>
  <si>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</si>
  <si>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</si>
  <si>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</si>
  <si>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</si>
  <si>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</si>
  <si>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</si>
  <si>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</si>
  <si>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</si>
  <si>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</si>
  <si>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</si>
  <si>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</si>
  <si>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</si>
  <si>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</si>
  <si>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</si>
  <si>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</si>
  <si>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</si>
  <si>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</si>
  <si>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</si>
  <si>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</si>
  <si>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</si>
  <si>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</si>
  <si>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</si>
  <si>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</si>
  <si>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</si>
  <si>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</si>
  <si>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</si>
  <si>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</si>
  <si>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</si>
  <si>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</si>
  <si>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</si>
  <si>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</si>
  <si>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</si>
  <si>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</si>
  <si>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</si>
  <si>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</si>
  <si>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</si>
  <si>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</si>
  <si>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</si>
  <si>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</si>
  <si>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</si>
  <si>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</si>
  <si>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</si>
  <si>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</si>
  <si>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</si>
  <si>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</si>
  <si>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</si>
  <si>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</si>
  <si>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</si>
  <si>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</si>
  <si>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</si>
  <si>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</si>
  <si>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</si>
  <si>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</si>
  <si>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</si>
  <si>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</si>
  <si>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</si>
  <si>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</si>
  <si>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</si>
  <si>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</si>
  <si>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</si>
  <si>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</si>
  <si>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</si>
  <si>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</si>
  <si>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</si>
  <si>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</si>
  <si>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</si>
  <si>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</si>
  <si>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</si>
  <si>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</si>
  <si>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</si>
  <si>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</si>
  <si>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</si>
  <si>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</si>
  <si>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</si>
  <si>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</si>
  <si>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</si>
  <si>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</si>
  <si>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</si>
  <si>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</si>
  <si>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</si>
  <si>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</si>
  <si>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</si>
  <si>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</si>
  <si>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</si>
  <si>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</si>
  <si>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</si>
  <si>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</si>
  <si>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</si>
  <si>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</si>
  <si>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</si>
  <si>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</si>
  <si>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</si>
  <si>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</si>
  <si>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</si>
  <si>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</si>
  <si>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</si>
  <si>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</si>
  <si>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</si>
  <si>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</si>
  <si>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</si>
  <si>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</si>
  <si>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</si>
  <si>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</si>
  <si>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</si>
  <si>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</si>
  <si>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</si>
  <si>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</si>
  <si>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</si>
  <si>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</si>
  <si>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</si>
  <si>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</si>
  <si>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</si>
  <si>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</si>
  <si>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</si>
  <si>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</si>
  <si>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</si>
  <si>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</si>
  <si>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</si>
  <si>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</si>
  <si>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</si>
  <si>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</si>
  <si>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</si>
  <si>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</si>
  <si>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</si>
  <si>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</si>
  <si>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</si>
  <si>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</si>
  <si>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</si>
  <si>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</si>
  <si>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</si>
  <si>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</si>
  <si>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</si>
  <si>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</si>
  <si>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</si>
  <si>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</si>
  <si>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</si>
  <si>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</si>
  <si>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</si>
  <si>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</si>
  <si>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</si>
  <si>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</si>
  <si>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</si>
  <si>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</si>
  <si>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</si>
  <si>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</si>
  <si>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</si>
  <si>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</si>
  <si>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</si>
  <si>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</si>
  <si>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</si>
  <si>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</si>
  <si>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</si>
  <si>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</si>
  <si>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</si>
  <si>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</si>
  <si>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</si>
  <si>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</si>
  <si>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</si>
  <si>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</si>
  <si>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</si>
  <si>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</si>
  <si>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</si>
  <si>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</si>
  <si>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</si>
  <si>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</si>
  <si>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</si>
  <si>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</si>
  <si>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</si>
  <si>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</si>
  <si>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</si>
  <si>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</si>
  <si>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</si>
  <si>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</si>
  <si>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</si>
  <si>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</si>
  <si>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</si>
  <si>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</si>
  <si>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</si>
  <si>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</si>
  <si>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</si>
  <si>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</si>
  <si>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</si>
  <si>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</si>
  <si>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</si>
  <si>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</si>
  <si>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</si>
  <si>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</si>
  <si>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</si>
  <si>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</si>
  <si>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</si>
  <si>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</si>
  <si>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</si>
  <si>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</si>
  <si>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</si>
  <si>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</si>
  <si>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</si>
  <si>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</si>
  <si>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</si>
  <si>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</si>
  <si>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</si>
  <si>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</si>
  <si>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</si>
  <si>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</si>
  <si>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</si>
  <si>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</si>
  <si>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</si>
  <si>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</si>
  <si>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</si>
  <si>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</si>
  <si>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</si>
  <si>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</si>
  <si>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</si>
  <si>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</si>
  <si>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</si>
  <si>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</si>
  <si>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</si>
  <si>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</si>
  <si>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</si>
  <si>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</si>
  <si>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</si>
  <si>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</si>
  <si>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</si>
  <si>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</si>
  <si>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</si>
  <si>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</si>
  <si>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</si>
  <si>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</si>
  <si>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</si>
  <si>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</si>
  <si>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</si>
  <si>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</si>
  <si>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</si>
  <si>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</si>
  <si>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</si>
  <si>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</si>
  <si>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</si>
  <si>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</si>
  <si>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</si>
  <si>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</si>
  <si>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</si>
  <si>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</si>
  <si>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</si>
  <si>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</si>
  <si>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</si>
  <si>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</si>
  <si>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</si>
  <si>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</si>
  <si>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</si>
  <si>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</si>
  <si>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</si>
  <si>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</si>
  <si>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</si>
  <si>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</si>
  <si>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</si>
  <si>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</si>
  <si>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</si>
  <si>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</si>
  <si>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</si>
  <si>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</si>
  <si>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</si>
  <si>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</si>
  <si>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</si>
  <si>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</si>
  <si>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</si>
  <si>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</si>
  <si>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</si>
  <si>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</si>
  <si>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</si>
  <si>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</si>
  <si>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</si>
  <si>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</si>
  <si>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</si>
  <si>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</si>
  <si>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</si>
  <si>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</si>
  <si>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</si>
  <si>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</si>
  <si>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</si>
  <si>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</si>
  <si>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</si>
  <si>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</si>
  <si>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</si>
  <si>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</si>
  <si>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</si>
  <si>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</si>
  <si>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</si>
  <si>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</si>
  <si>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</si>
  <si>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</si>
  <si>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</si>
  <si>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</si>
  <si>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</si>
  <si>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</si>
  <si>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</si>
  <si>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</si>
  <si>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</si>
  <si>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</si>
  <si>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</si>
  <si>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</si>
  <si>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</si>
  <si>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</si>
  <si>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</si>
  <si>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</si>
  <si>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</si>
  <si>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</si>
  <si>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</si>
  <si>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</si>
  <si>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</si>
  <si>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</si>
  <si>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</si>
  <si>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</si>
  <si>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</si>
  <si>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</si>
  <si>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</si>
  <si>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</si>
  <si>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</si>
  <si>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</si>
  <si>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</si>
  <si>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</si>
  <si>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</si>
  <si>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</si>
  <si>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</si>
  <si>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</si>
  <si>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</si>
  <si>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</si>
  <si>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</si>
  <si>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</si>
  <si>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</si>
  <si>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</si>
  <si>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</si>
  <si>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</si>
  <si>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</si>
  <si>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</si>
  <si>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</si>
  <si>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</si>
  <si>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</si>
  <si>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</si>
  <si>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</si>
  <si>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</si>
  <si>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</si>
  <si>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</si>
  <si>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</si>
  <si>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</si>
  <si>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</si>
  <si>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</si>
  <si>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</si>
  <si>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</si>
  <si>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</si>
  <si>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</si>
  <si>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</si>
  <si>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</si>
  <si>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</si>
  <si>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</si>
  <si>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</si>
  <si>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</si>
  <si>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</si>
  <si>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</si>
  <si>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</si>
  <si>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</si>
  <si>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</si>
  <si>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</si>
  <si>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</si>
  <si>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</si>
  <si>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</si>
  <si>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</si>
  <si>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</si>
  <si>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</si>
  <si>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</si>
  <si>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</si>
  <si>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</si>
  <si>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</si>
  <si>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</si>
  <si>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</si>
  <si>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</si>
  <si>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</si>
  <si>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</si>
  <si>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</si>
  <si>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</si>
  <si>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</si>
  <si>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</si>
  <si>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</si>
  <si>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</si>
  <si>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</si>
  <si>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</si>
  <si>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</si>
  <si>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</si>
  <si>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</si>
  <si>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</si>
  <si>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</si>
  <si>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</si>
  <si>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</si>
  <si>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</si>
  <si>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</si>
  <si>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</si>
  <si>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</si>
  <si>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</si>
  <si>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</si>
  <si>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</si>
  <si>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</si>
  <si>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</si>
  <si>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</si>
  <si>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</si>
  <si>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</si>
  <si>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</si>
  <si>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</si>
  <si>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</si>
  <si>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</si>
  <si>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</si>
  <si>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</si>
  <si>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</si>
  <si>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</si>
  <si>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</si>
  <si>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</si>
  <si>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</si>
  <si>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</si>
  <si>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</si>
  <si>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</si>
  <si>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</si>
  <si>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</si>
  <si>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</si>
  <si>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</si>
  <si>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</si>
  <si>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</si>
  <si>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</si>
  <si>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</si>
  <si>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</si>
  <si>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</si>
  <si>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</si>
  <si>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</si>
  <si>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</si>
  <si>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</si>
  <si>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</si>
  <si>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</si>
  <si>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</si>
  <si>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</si>
  <si>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</si>
  <si>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</si>
  <si>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</si>
  <si>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</si>
  <si>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</si>
  <si>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</si>
  <si>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</si>
  <si>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</si>
  <si>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</si>
  <si>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</si>
  <si>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</si>
  <si>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</si>
  <si>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</si>
  <si>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</si>
  <si>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</si>
  <si>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</si>
  <si>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</si>
  <si>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</si>
  <si>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</si>
  <si>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</si>
  <si>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</si>
  <si>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</si>
  <si>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</si>
  <si>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</si>
  <si>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</si>
  <si>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</si>
  <si>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</si>
  <si>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</si>
  <si>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</si>
  <si>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</si>
  <si>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</si>
  <si>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</si>
  <si>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</si>
  <si>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</si>
  <si>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</si>
  <si>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</si>
  <si>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</si>
  <si>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</si>
  <si>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</si>
  <si>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</si>
  <si>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</si>
  <si>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</si>
  <si>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</si>
  <si>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</si>
  <si>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</si>
  <si>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</si>
  <si>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</si>
  <si>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</si>
  <si>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</si>
  <si>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</si>
  <si>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</si>
  <si>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</si>
  <si>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</si>
  <si>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</si>
  <si>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</si>
  <si>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</si>
  <si>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</si>
  <si>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</si>
  <si>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</si>
  <si>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</si>
  <si>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</si>
  <si>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</si>
  <si>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</si>
  <si>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</si>
  <si>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</si>
  <si>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</si>
  <si>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</si>
  <si>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</si>
  <si>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</si>
  <si>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</si>
  <si>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</si>
  <si>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</si>
  <si>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</si>
  <si>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</si>
  <si>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</si>
  <si>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</si>
  <si>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</si>
  <si>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</si>
  <si>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</si>
  <si>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</si>
  <si>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</si>
  <si>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</si>
  <si>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</si>
  <si>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</si>
  <si>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</si>
  <si>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</si>
  <si>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</si>
  <si>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</si>
  <si>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</si>
  <si>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</si>
  <si>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</si>
  <si>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</si>
  <si>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</si>
  <si>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</si>
  <si>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</si>
  <si>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</si>
  <si>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</si>
  <si>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</si>
  <si>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</si>
  <si>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</si>
  <si>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</si>
  <si>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</si>
  <si>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</si>
  <si>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</si>
  <si>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</si>
  <si>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</si>
  <si>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</si>
  <si>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</si>
  <si>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</si>
  <si>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</si>
  <si>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</si>
  <si>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</si>
  <si>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</si>
  <si>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</si>
  <si>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</si>
  <si>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</si>
  <si>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</si>
  <si>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</si>
  <si>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</si>
  <si>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</si>
  <si>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</si>
  <si>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</si>
  <si>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</si>
  <si>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</si>
  <si>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</si>
  <si>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</si>
  <si>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</si>
  <si>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</si>
  <si>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</si>
  <si>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</si>
  <si>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</si>
  <si>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</si>
  <si>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</si>
  <si>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</si>
  <si>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</si>
  <si>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</si>
  <si>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</si>
  <si>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</si>
  <si>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</si>
  <si>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</si>
  <si>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</si>
  <si>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</si>
  <si>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</si>
  <si>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</si>
  <si>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</si>
  <si>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</si>
  <si>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</si>
  <si>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</si>
  <si>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</si>
  <si>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</si>
  <si>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</si>
  <si>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</si>
  <si>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</si>
  <si>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</si>
  <si>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</si>
  <si>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</si>
  <si>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</si>
  <si>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</si>
  <si>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</si>
  <si>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</si>
  <si>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</si>
  <si>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</si>
  <si>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</si>
  <si>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</si>
  <si>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</si>
  <si>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</si>
  <si>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</si>
  <si>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</si>
  <si>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</si>
  <si>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</si>
  <si>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</si>
  <si>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</si>
  <si>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</si>
  <si>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</si>
  <si>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</si>
  <si>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</si>
  <si>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</si>
  <si>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</si>
  <si>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</si>
  <si>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</si>
  <si>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</si>
  <si>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</si>
  <si>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</si>
  <si>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</si>
  <si>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</si>
  <si>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</si>
  <si>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</si>
  <si>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</si>
  <si>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</si>
  <si>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</si>
  <si>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</si>
  <si>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</si>
  <si>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</si>
  <si>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</si>
  <si>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</si>
  <si>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</si>
  <si>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</si>
  <si>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</si>
  <si>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</si>
  <si>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</si>
  <si>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</si>
  <si>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</si>
  <si>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</si>
  <si>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</si>
  <si>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</si>
  <si>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</si>
  <si>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</si>
  <si>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</si>
  <si>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</si>
  <si>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</si>
  <si>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</si>
  <si>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</si>
  <si>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</si>
  <si>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</si>
  <si>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</si>
  <si>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</si>
  <si>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</si>
  <si>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</si>
  <si>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</si>
  <si>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</si>
  <si>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</si>
  <si>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</si>
  <si>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</si>
  <si>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</si>
  <si>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</si>
  <si>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</si>
  <si>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</si>
  <si>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</si>
  <si>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</si>
  <si>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</si>
  <si>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</si>
  <si>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</si>
  <si>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</si>
  <si>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</si>
  <si>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</si>
  <si>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</si>
  <si>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</si>
  <si>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</si>
  <si>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</si>
  <si>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</si>
  <si>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</si>
  <si>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</si>
  <si>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</si>
  <si>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</si>
  <si>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</si>
  <si>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</si>
  <si>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</si>
  <si>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</si>
  <si>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</si>
  <si>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</si>
  <si>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</si>
  <si>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</si>
  <si>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</si>
  <si>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</si>
  <si>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</si>
  <si>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</si>
  <si>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</si>
  <si>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</si>
  <si>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</si>
  <si>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</si>
  <si>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</si>
  <si>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</si>
  <si>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</si>
  <si>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</si>
  <si>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</si>
  <si>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</si>
  <si>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</si>
  <si>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</si>
  <si>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</si>
  <si>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</si>
  <si>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</si>
  <si>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</si>
  <si>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</si>
  <si>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</si>
  <si>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</si>
  <si>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</si>
  <si>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</si>
  <si>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</si>
  <si>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</si>
  <si>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</si>
  <si>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</si>
  <si>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</si>
  <si>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</si>
  <si>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</si>
  <si>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</si>
  <si>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</si>
  <si>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</si>
  <si>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</si>
  <si>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</si>
  <si>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</si>
  <si>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</si>
  <si>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</si>
  <si>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</si>
  <si>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</si>
  <si>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</si>
  <si>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</si>
  <si>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</si>
  <si>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</si>
  <si>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</si>
  <si>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</si>
  <si>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</si>
  <si>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</si>
  <si>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</si>
  <si>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</si>
  <si>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</si>
  <si>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</si>
  <si>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</si>
  <si>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</si>
  <si>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</si>
  <si>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</si>
  <si>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</si>
  <si>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</si>
  <si>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</si>
  <si>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</si>
  <si>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</si>
  <si>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</si>
  <si>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</si>
  <si>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</si>
  <si>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</si>
  <si>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</si>
  <si>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</si>
  <si>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</si>
  <si>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</si>
  <si>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</si>
  <si>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</si>
  <si>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</si>
  <si>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</si>
  <si>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</si>
  <si>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</si>
  <si>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</si>
  <si>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</si>
  <si>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</si>
  <si>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</si>
  <si>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</si>
  <si>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</si>
  <si>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</si>
  <si>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</si>
  <si>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</si>
  <si>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</si>
  <si>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</si>
  <si>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</si>
  <si>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</si>
  <si>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</si>
  <si>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</si>
  <si>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</si>
  <si>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</si>
  <si>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</si>
  <si>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</si>
  <si>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</si>
  <si>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</si>
  <si>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</si>
  <si>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</si>
  <si>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</si>
  <si>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</si>
  <si>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</si>
  <si>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</si>
  <si>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</si>
  <si>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</si>
  <si>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</si>
  <si>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</si>
  <si>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</si>
  <si>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</si>
  <si>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</si>
  <si>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</si>
  <si>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</si>
  <si>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</si>
  <si>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</si>
  <si>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</si>
  <si>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</si>
  <si>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</si>
  <si>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</si>
  <si>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</si>
  <si>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</si>
  <si>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</si>
  <si>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</si>
  <si>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</si>
  <si>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</si>
  <si>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</si>
  <si>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</si>
  <si>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</si>
  <si>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</si>
  <si>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</si>
  <si>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</si>
  <si>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</si>
  <si>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</si>
  <si>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</si>
  <si>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</si>
  <si>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</si>
  <si>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</si>
  <si>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</si>
  <si>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</si>
  <si>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</si>
  <si>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</si>
  <si>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</si>
  <si>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</si>
  <si>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</si>
  <si>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</si>
  <si>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</si>
  <si>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</si>
  <si>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</si>
  <si>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</si>
  <si>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</si>
  <si>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</si>
  <si>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</si>
  <si>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</si>
  <si>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</si>
  <si>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</si>
  <si>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</si>
  <si>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</si>
  <si>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</si>
  <si>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</si>
  <si>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</si>
  <si>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</si>
  <si>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</si>
  <si>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</si>
  <si>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</si>
  <si>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</si>
  <si>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</si>
  <si>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</si>
  <si>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</si>
  <si>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</si>
  <si>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</si>
  <si>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</si>
  <si>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</si>
  <si>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</si>
  <si>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</si>
  <si>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</si>
  <si>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</si>
  <si>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</si>
  <si>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</si>
  <si>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</si>
  <si>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</si>
  <si>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</si>
  <si>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</si>
  <si>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</si>
  <si>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</si>
  <si>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</si>
  <si>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</si>
  <si>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</si>
  <si>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</si>
  <si>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</si>
  <si>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</si>
  <si>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</si>
  <si>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</si>
  <si>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</si>
  <si>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</si>
  <si>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</si>
  <si>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</si>
  <si>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</si>
  <si>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</si>
  <si>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</si>
  <si>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</si>
  <si>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</si>
  <si>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</si>
  <si>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</si>
  <si>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</si>
  <si>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</si>
  <si>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</si>
  <si>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</si>
  <si>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</si>
  <si>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</si>
  <si>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</si>
  <si>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</si>
  <si>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</si>
  <si>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</si>
  <si>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</si>
  <si>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</si>
  <si>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</si>
  <si>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</si>
  <si>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</si>
  <si>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</si>
  <si>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</si>
  <si>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</si>
  <si>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</si>
  <si>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</si>
  <si>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</si>
  <si>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</si>
  <si>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</si>
  <si>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</si>
  <si>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</si>
  <si>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</si>
  <si>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</si>
  <si>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</si>
  <si>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</si>
  <si>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</si>
  <si>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</si>
  <si>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</si>
  <si>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</si>
  <si>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</si>
  <si>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</si>
  <si>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</si>
  <si>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</si>
  <si>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</si>
  <si>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</si>
  <si>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</si>
  <si>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</si>
  <si>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</si>
  <si>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</si>
  <si>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</si>
  <si>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</si>
  <si>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</si>
  <si>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</si>
  <si>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</si>
  <si>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</si>
  <si>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</si>
  <si>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</si>
  <si>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</si>
  <si>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</si>
  <si>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</si>
  <si>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</si>
  <si>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</si>
  <si>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</si>
  <si>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</si>
  <si>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</si>
  <si>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</si>
  <si>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</si>
  <si>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</si>
  <si>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</si>
  <si>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</si>
  <si>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</si>
  <si>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</si>
  <si>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</si>
  <si>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</si>
  <si>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</si>
  <si>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</si>
  <si>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</si>
  <si>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</si>
  <si>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</si>
  <si>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</si>
  <si>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</si>
  <si>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</si>
  <si>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</si>
  <si>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</si>
  <si>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</si>
  <si>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</si>
  <si>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</si>
  <si>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</si>
  <si>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</si>
  <si>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</si>
  <si>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</si>
  <si>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</si>
  <si>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</si>
  <si>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</si>
  <si>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</si>
  <si>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</si>
  <si>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</si>
  <si>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</si>
  <si>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</si>
  <si>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</si>
  <si>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</si>
  <si>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</si>
  <si>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</si>
  <si>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</si>
  <si>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</si>
  <si>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</si>
  <si>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</si>
  <si>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</si>
  <si>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</si>
  <si>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</si>
  <si>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</si>
  <si>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</si>
  <si>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</si>
  <si>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</si>
  <si>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</si>
  <si>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</si>
  <si>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</si>
  <si>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</si>
  <si>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</si>
  <si>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</si>
  <si>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</si>
  <si>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</si>
  <si>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</si>
  <si>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</si>
  <si>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</si>
  <si>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</si>
  <si>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</si>
  <si>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</si>
  <si>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</si>
  <si>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</si>
  <si>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</si>
  <si>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</si>
  <si>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</si>
  <si>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</si>
  <si>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</si>
  <si>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</si>
  <si>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</si>
  <si>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</si>
  <si>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</si>
  <si>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</si>
  <si>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</si>
  <si>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</si>
  <si>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</si>
  <si>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</si>
  <si>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</si>
  <si>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</si>
  <si>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</si>
  <si>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</si>
  <si>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</si>
  <si>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</si>
  <si>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</si>
  <si>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</si>
  <si>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</si>
  <si>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</si>
  <si>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</si>
  <si>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</si>
  <si>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</si>
  <si>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</si>
  <si>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</si>
  <si>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</si>
  <si>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</si>
  <si>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</si>
  <si>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</si>
  <si>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</si>
  <si>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</si>
  <si>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</si>
  <si>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</si>
  <si>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</si>
  <si>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</si>
  <si>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</si>
  <si>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</si>
  <si>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</si>
  <si>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</si>
  <si>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</si>
  <si>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</si>
  <si>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</si>
  <si>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</si>
  <si>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</si>
  <si>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</si>
  <si>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</si>
  <si>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</si>
  <si>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</si>
  <si>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</si>
  <si>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</si>
  <si>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</si>
  <si>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</si>
  <si>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</si>
  <si>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</si>
  <si>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</si>
  <si>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</si>
  <si>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</si>
  <si>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</si>
  <si>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</si>
  <si>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</si>
  <si>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</si>
  <si>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</si>
  <si>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</si>
  <si>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</si>
  <si>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</si>
  <si>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</si>
  <si>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</si>
  <si>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</si>
  <si>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</si>
  <si>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</si>
  <si>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</si>
  <si>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</si>
  <si>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</si>
  <si>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</si>
  <si>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</si>
  <si>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</si>
  <si>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</si>
  <si>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</si>
  <si>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</si>
  <si>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</si>
  <si>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</si>
  <si>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</si>
  <si>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</si>
  <si>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</si>
  <si>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</si>
  <si>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</si>
  <si>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</si>
  <si>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</si>
  <si>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</si>
  <si>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</si>
  <si>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</si>
  <si>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</si>
  <si>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</si>
  <si>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</si>
  <si>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</si>
  <si>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</si>
  <si>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</si>
  <si>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</si>
  <si>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</si>
  <si>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</si>
  <si>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</si>
  <si>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</si>
  <si>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</si>
  <si>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</si>
  <si>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</si>
  <si>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</si>
  <si>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</si>
  <si>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</si>
  <si>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</si>
  <si>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</si>
  <si>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</si>
  <si>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</si>
  <si>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</si>
  <si>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</si>
  <si>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</si>
  <si>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</si>
  <si>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</si>
  <si>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</si>
  <si>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</si>
  <si>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</si>
  <si>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</si>
  <si>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</si>
  <si>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</si>
  <si>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</si>
  <si>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</si>
  <si>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</si>
  <si>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</si>
  <si>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</si>
  <si>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</si>
  <si>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</si>
  <si>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</si>
  <si>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</si>
  <si>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</si>
  <si>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</si>
  <si>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</si>
  <si>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</si>
  <si>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</si>
  <si>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</si>
  <si>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</si>
  <si>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</si>
  <si>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</si>
  <si>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</si>
  <si>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</si>
  <si>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</si>
  <si>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</si>
  <si>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</si>
  <si>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</si>
  <si>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</si>
  <si>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</si>
  <si>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</si>
  <si>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</si>
  <si>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</si>
  <si>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</si>
  <si>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</si>
  <si>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</si>
  <si>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</si>
  <si>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</si>
  <si>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</si>
  <si>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</si>
  <si>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</si>
  <si>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</si>
  <si>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</si>
  <si>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</si>
  <si>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</si>
  <si>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</si>
  <si>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</si>
  <si>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</si>
  <si>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</si>
  <si>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</si>
  <si>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</si>
  <si>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</si>
  <si>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</si>
  <si>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</si>
  <si>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</si>
  <si>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</si>
  <si>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</si>
  <si>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</si>
  <si>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</si>
  <si>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</si>
  <si>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</si>
  <si>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</si>
  <si>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</si>
  <si>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</si>
  <si>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</si>
  <si>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</si>
  <si>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</si>
  <si>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</si>
  <si>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</si>
  <si>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</si>
  <si>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</si>
  <si>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</si>
  <si>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</si>
  <si>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</si>
  <si>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</si>
  <si>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</si>
  <si>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</si>
  <si>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</si>
  <si>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</si>
  <si>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</si>
  <si>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</si>
  <si>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</si>
  <si>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</si>
  <si>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</si>
  <si>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</si>
  <si>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</si>
  <si>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</si>
  <si>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</si>
  <si>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</si>
  <si>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</si>
  <si>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</si>
  <si>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</si>
  <si>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</si>
  <si>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</si>
  <si>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</si>
  <si>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</si>
  <si>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</si>
  <si>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</si>
  <si>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</si>
  <si>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</si>
  <si>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</si>
  <si>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</si>
  <si>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</si>
  <si>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</si>
  <si>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</si>
  <si>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</si>
  <si>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</si>
  <si>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</si>
  <si>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</si>
  <si>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</si>
  <si>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</si>
  <si>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</si>
  <si>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</si>
  <si>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</si>
  <si>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</si>
  <si>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</si>
  <si>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</si>
  <si>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</si>
  <si>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</si>
  <si>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</si>
  <si>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</si>
  <si>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</si>
  <si>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</si>
  <si>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</si>
  <si>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</si>
  <si>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</si>
  <si>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</si>
  <si>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</si>
  <si>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</si>
  <si>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</si>
  <si>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</si>
  <si>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</si>
  <si>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</si>
  <si>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</si>
  <si>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</si>
  <si>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</si>
  <si>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</si>
  <si>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</si>
  <si>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</si>
  <si>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</si>
  <si>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</si>
  <si>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</si>
  <si>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</si>
  <si>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</si>
  <si>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</si>
  <si>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</si>
  <si>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</si>
  <si>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</si>
  <si>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</si>
  <si>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</si>
  <si>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</si>
  <si>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</si>
  <si>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</si>
  <si>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</si>
  <si>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</si>
  <si>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</si>
  <si>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</si>
  <si>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</si>
  <si>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</si>
  <si>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</si>
  <si>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</si>
  <si>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</si>
  <si>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</si>
  <si>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</si>
  <si>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</si>
  <si>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</si>
  <si>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</si>
  <si>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</si>
  <si>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</si>
  <si>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</si>
  <si>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</si>
  <si>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</si>
  <si>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</si>
  <si>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</si>
  <si>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</si>
  <si>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</si>
  <si>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</si>
  <si>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</si>
  <si>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</si>
  <si>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</si>
  <si>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</si>
  <si>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</si>
  <si>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</si>
  <si>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</si>
  <si>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</si>
  <si>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</si>
  <si>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</si>
  <si>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</si>
  <si>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</si>
  <si>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</si>
  <si>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</si>
  <si>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</si>
  <si>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</si>
  <si>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</si>
  <si>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</si>
  <si>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</si>
  <si>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</si>
  <si>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</si>
  <si>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</si>
  <si>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</si>
  <si>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</si>
  <si>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</si>
  <si>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</si>
  <si>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</si>
  <si>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</si>
  <si>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</si>
  <si>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</si>
  <si>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</si>
  <si>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</si>
  <si>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</si>
  <si>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</si>
  <si>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</si>
  <si>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</si>
  <si>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</si>
  <si>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</si>
  <si>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</si>
  <si>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</si>
  <si>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</si>
  <si>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</si>
  <si>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</si>
  <si>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</si>
  <si>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</si>
  <si>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</si>
  <si>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</si>
  <si>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</si>
  <si>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</si>
  <si>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</si>
  <si>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</si>
  <si>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</si>
  <si>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</si>
  <si>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</si>
  <si>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</si>
  <si>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</si>
  <si>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</si>
  <si>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</si>
  <si>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</si>
  <si>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</si>
  <si>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</si>
  <si>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</si>
  <si>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</si>
  <si>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</si>
  <si>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</si>
  <si>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</si>
  <si>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</si>
  <si>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</si>
  <si>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</si>
  <si>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</si>
  <si>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</si>
  <si>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</si>
  <si>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</si>
  <si>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</si>
  <si>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</si>
  <si>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</si>
  <si>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</si>
  <si>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</si>
  <si>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</si>
  <si>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</si>
  <si>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</si>
  <si>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</si>
  <si>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</si>
  <si>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</si>
  <si>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</si>
  <si>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</si>
  <si>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</si>
  <si>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</si>
  <si>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</si>
  <si>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</si>
  <si>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</si>
  <si>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</si>
  <si>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</si>
  <si>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</si>
  <si>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</si>
  <si>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</si>
  <si>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</si>
  <si>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</si>
  <si>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</si>
  <si>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</si>
  <si>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</si>
  <si>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</si>
  <si>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</si>
  <si>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</si>
  <si>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</si>
  <si>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</si>
  <si>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</si>
  <si>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</si>
  <si>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</si>
  <si>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</si>
  <si>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</si>
  <si>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</si>
  <si>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</si>
  <si>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</si>
  <si>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</si>
  <si>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</si>
  <si>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</si>
  <si>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</si>
  <si>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</si>
  <si>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</si>
  <si>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</si>
  <si>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</si>
  <si>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</si>
  <si>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</si>
  <si>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</si>
  <si>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</si>
  <si>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</si>
  <si>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</si>
  <si>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</si>
  <si>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</si>
  <si>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</si>
  <si>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</si>
  <si>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</si>
  <si>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</si>
  <si>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</si>
  <si>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</si>
  <si>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</si>
  <si>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</si>
  <si>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</si>
  <si>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</si>
  <si>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</si>
  <si>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</si>
  <si>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</si>
  <si>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</si>
  <si>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</si>
  <si>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</si>
  <si>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</si>
  <si>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</si>
  <si>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</si>
  <si>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</si>
  <si>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</si>
  <si>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</si>
  <si>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</si>
  <si>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</si>
  <si>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</si>
  <si>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</si>
  <si>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</si>
  <si>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</si>
  <si>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</si>
  <si>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</si>
  <si>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</si>
  <si>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</si>
  <si>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</si>
  <si>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</si>
  <si>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</si>
  <si>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</si>
  <si>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</si>
  <si>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</si>
  <si>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</si>
  <si>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</si>
  <si>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</si>
  <si>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</si>
  <si>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</si>
  <si>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</si>
  <si>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</si>
  <si>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</si>
  <si>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</si>
  <si>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</si>
  <si>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</si>
  <si>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</si>
  <si>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</si>
  <si>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</si>
  <si>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</si>
  <si>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</si>
  <si>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</si>
  <si>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</si>
  <si>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</si>
  <si>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</si>
  <si>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</si>
  <si>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</si>
  <si>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</si>
  <si>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</si>
  <si>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</si>
  <si>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</si>
  <si>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</si>
  <si>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</si>
  <si>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</si>
  <si>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</si>
  <si>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</si>
  <si>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</si>
  <si>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</si>
  <si>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</si>
  <si>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</si>
  <si>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</si>
  <si>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</si>
  <si>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</si>
  <si>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</si>
  <si>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</si>
  <si>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</si>
  <si>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</si>
  <si>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</si>
  <si>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</si>
  <si>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</si>
  <si>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</si>
  <si>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</si>
  <si>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</si>
  <si>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</si>
  <si>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</si>
  <si>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</si>
  <si>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</si>
  <si>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</si>
  <si>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</si>
  <si>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</si>
  <si>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</si>
  <si>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</si>
  <si>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</si>
  <si>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</si>
  <si>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</si>
  <si>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</si>
  <si>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</si>
  <si>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</si>
  <si>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</si>
  <si>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</si>
  <si>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</si>
  <si>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</si>
  <si>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</si>
  <si>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</si>
  <si>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</si>
  <si>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</si>
  <si>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</si>
  <si>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</si>
  <si>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</si>
  <si>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</si>
  <si>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</si>
  <si>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</si>
  <si>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</si>
  <si>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</si>
  <si>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</si>
  <si>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</si>
  <si>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</si>
  <si>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</si>
  <si>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</si>
  <si>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</si>
  <si>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</si>
  <si>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</si>
  <si>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</si>
  <si>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</si>
  <si>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</si>
  <si>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</si>
  <si>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</si>
  <si>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</si>
  <si>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</si>
  <si>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</si>
  <si>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</si>
  <si>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</si>
  <si>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</si>
  <si>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</si>
  <si>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</si>
  <si>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</si>
  <si>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</si>
  <si>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</si>
  <si>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</si>
  <si>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</si>
  <si>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</si>
  <si>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</si>
  <si>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</si>
  <si>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</si>
  <si>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</si>
  <si>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</si>
  <si>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</si>
  <si>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</si>
  <si>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</si>
  <si>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</si>
  <si>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</si>
  <si>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</si>
  <si>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</si>
  <si>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</si>
  <si>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</si>
  <si>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</si>
  <si>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</si>
  <si>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</si>
  <si>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</si>
  <si>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</si>
  <si>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</si>
  <si>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</si>
  <si>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</si>
  <si>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</si>
  <si>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</si>
  <si>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</si>
  <si>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</si>
  <si>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</si>
  <si>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</si>
  <si>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</si>
  <si>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</si>
  <si>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</si>
  <si>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</si>
  <si>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</si>
  <si>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</si>
  <si>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</si>
  <si>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</si>
  <si>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</si>
  <si>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</si>
  <si>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</si>
  <si>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</si>
  <si>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</si>
  <si>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</si>
  <si>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</si>
  <si>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</si>
  <si>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</si>
  <si>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</si>
  <si>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</si>
  <si>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</si>
  <si>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</si>
  <si>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</si>
  <si>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</si>
  <si>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</si>
  <si>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</si>
  <si>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</si>
  <si>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</si>
  <si>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</si>
  <si>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</si>
  <si>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</si>
  <si>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</si>
  <si>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</si>
  <si>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</si>
  <si>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</si>
  <si>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</si>
  <si>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</si>
  <si>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</si>
  <si>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</si>
  <si>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</si>
  <si>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</si>
  <si>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</si>
  <si>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</si>
  <si>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</si>
  <si>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</si>
  <si>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</si>
  <si>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</si>
  <si>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</si>
  <si>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</si>
  <si>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</si>
  <si>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</si>
  <si>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</si>
  <si>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</si>
  <si>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</si>
  <si>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</si>
  <si>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</si>
  <si>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</si>
  <si>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</si>
  <si>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</si>
  <si>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</si>
  <si>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</si>
  <si>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</si>
  <si>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</si>
  <si>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</si>
  <si>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</si>
  <si>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</si>
  <si>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</si>
  <si>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</si>
  <si>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</si>
  <si>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</si>
  <si>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</si>
  <si>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</si>
  <si>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</si>
  <si>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</si>
  <si>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</si>
  <si>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</si>
  <si>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</si>
  <si>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</si>
  <si>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</si>
  <si>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</si>
  <si>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</si>
  <si>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</si>
  <si>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</si>
  <si>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</si>
  <si>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</si>
  <si>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</si>
  <si>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</si>
  <si>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</si>
  <si>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</si>
  <si>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</si>
  <si>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</si>
  <si>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</si>
  <si>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</si>
  <si>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</si>
  <si>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</si>
  <si>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</si>
  <si>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</si>
  <si>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</si>
  <si>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</si>
  <si>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</si>
  <si>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</si>
  <si>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</si>
  <si>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</si>
  <si>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</si>
  <si>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</si>
  <si>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</si>
  <si>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</si>
  <si>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</si>
  <si>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</si>
  <si>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</si>
  <si>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</si>
  <si>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</si>
  <si>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</si>
  <si>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</si>
  <si>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</si>
  <si>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</si>
  <si>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</si>
  <si>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</si>
  <si>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</si>
  <si>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</si>
  <si>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</si>
  <si>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</si>
  <si>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</si>
  <si>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</si>
  <si>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</si>
  <si>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</si>
  <si>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</si>
  <si>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</si>
  <si>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</si>
  <si>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</si>
  <si>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</si>
  <si>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</si>
  <si>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</si>
  <si>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</si>
  <si>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</si>
  <si>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</si>
  <si>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</si>
  <si>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</si>
  <si>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</si>
  <si>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</si>
  <si>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</si>
  <si>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</si>
  <si>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</si>
  <si>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</si>
  <si>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</si>
  <si>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</si>
  <si>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</si>
  <si>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</si>
  <si>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</si>
  <si>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</si>
  <si>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</si>
  <si>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</si>
  <si>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</si>
  <si>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</si>
  <si>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</si>
  <si>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</si>
  <si>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</si>
  <si>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</si>
  <si>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</si>
  <si>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</si>
  <si>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</si>
  <si>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</si>
  <si>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</si>
  <si>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</si>
  <si>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</si>
  <si>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</si>
  <si>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</si>
  <si>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</si>
  <si>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</si>
  <si>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</si>
  <si>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</si>
  <si>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</si>
  <si>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</si>
  <si>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</si>
  <si>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</si>
  <si>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</si>
  <si>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</si>
  <si>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</si>
  <si>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</si>
  <si>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</si>
  <si>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</si>
  <si>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</si>
  <si>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</si>
  <si>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</si>
  <si>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</si>
  <si>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</si>
  <si>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</si>
  <si>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</si>
  <si>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</si>
  <si>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</si>
  <si>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</si>
  <si>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</si>
  <si>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</si>
  <si>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</si>
  <si>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</si>
  <si>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</si>
  <si>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</si>
  <si>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</si>
  <si>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</si>
  <si>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</si>
  <si>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</si>
  <si>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</si>
  <si>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</si>
  <si>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</si>
  <si>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</si>
  <si>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</si>
  <si>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</si>
  <si>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</si>
  <si>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</si>
  <si>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</si>
  <si>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</si>
  <si>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</si>
  <si>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</si>
  <si>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</si>
  <si>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</si>
  <si>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</si>
  <si>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</si>
  <si>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</si>
  <si>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</si>
  <si>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</si>
  <si>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</si>
  <si>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</si>
  <si>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</si>
  <si>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</si>
  <si>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</si>
  <si>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</si>
  <si>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</si>
  <si>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</si>
  <si>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</si>
  <si>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</si>
  <si>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</si>
  <si>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</si>
  <si>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</si>
  <si>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</si>
  <si>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</si>
  <si>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</si>
  <si>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</si>
  <si>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</si>
  <si>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</si>
  <si>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</si>
  <si>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</si>
  <si>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</si>
  <si>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</si>
  <si>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</si>
  <si>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</si>
  <si>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</si>
  <si>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</si>
  <si>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</si>
  <si>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</si>
  <si>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</si>
  <si>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</si>
  <si>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</si>
  <si>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</si>
  <si>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</si>
  <si>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</si>
  <si>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</si>
  <si>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</si>
  <si>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</si>
  <si>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</si>
  <si>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</si>
  <si>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</si>
  <si>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</si>
  <si>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</si>
  <si>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</si>
  <si>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</si>
  <si>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</si>
  <si>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</si>
  <si>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</si>
  <si>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</si>
  <si>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</si>
  <si>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</si>
  <si>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</si>
  <si>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</si>
  <si>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</si>
  <si>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</si>
  <si>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</si>
  <si>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</si>
  <si>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</si>
  <si>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</si>
  <si>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</si>
  <si>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</si>
  <si>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</si>
  <si>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</si>
  <si>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</si>
  <si>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</si>
  <si>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</si>
  <si>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</si>
  <si>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</si>
  <si>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</si>
  <si>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</si>
  <si>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</si>
  <si>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</si>
  <si>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</si>
  <si>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</si>
  <si>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</si>
  <si>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</si>
  <si>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</si>
  <si>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</si>
  <si>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</si>
  <si>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</si>
  <si>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</si>
  <si>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</si>
  <si>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</si>
  <si>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</si>
  <si>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</si>
  <si>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</si>
  <si>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</si>
  <si>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</si>
  <si>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</si>
  <si>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</si>
  <si>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</si>
  <si>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</si>
  <si>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</si>
  <si>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</si>
  <si>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</si>
  <si>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</si>
  <si>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</si>
  <si>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</si>
  <si>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</si>
  <si>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</si>
  <si>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</si>
  <si>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</si>
  <si>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</si>
  <si>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</si>
  <si>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</si>
  <si>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</si>
  <si>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</si>
  <si>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</si>
  <si>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</si>
  <si>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</si>
  <si>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</si>
  <si>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</si>
  <si>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</si>
  <si>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</si>
  <si>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</si>
  <si>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</si>
  <si>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</si>
  <si>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</si>
  <si>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</si>
  <si>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</si>
  <si>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</si>
  <si>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</si>
  <si>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</si>
  <si>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</si>
  <si>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</si>
  <si>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</si>
  <si>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</si>
  <si>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</si>
  <si>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</si>
  <si>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</si>
  <si>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</si>
  <si>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</si>
  <si>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</si>
  <si>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</si>
  <si>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</si>
  <si>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</si>
  <si>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</si>
  <si>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</si>
  <si>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</si>
  <si>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</si>
  <si>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</si>
  <si>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</si>
  <si>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</si>
  <si>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</si>
  <si>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</si>
  <si>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</si>
  <si>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</si>
  <si>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</si>
  <si>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</si>
  <si>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</si>
  <si>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</si>
  <si>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</si>
  <si>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</si>
  <si>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</si>
  <si>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</si>
  <si>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</si>
  <si>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</si>
  <si>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</si>
  <si>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</si>
  <si>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</si>
  <si>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</si>
  <si>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</si>
  <si>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</si>
  <si>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</si>
  <si>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</si>
  <si>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</si>
  <si>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</si>
  <si>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</si>
  <si>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</si>
  <si>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</si>
  <si>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</si>
  <si>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</si>
  <si>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</si>
  <si>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</si>
  <si>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</si>
  <si>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</si>
  <si>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</si>
  <si>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</si>
  <si>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</si>
  <si>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</si>
  <si>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</si>
  <si>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</si>
  <si>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</si>
  <si>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</si>
  <si>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</si>
  <si>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</si>
  <si>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</si>
  <si>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</si>
  <si>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</si>
  <si>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</si>
  <si>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</si>
  <si>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</si>
  <si>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</si>
  <si>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</si>
  <si>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</si>
  <si>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</si>
  <si>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</si>
  <si>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</si>
  <si>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</si>
  <si>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</si>
  <si>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</si>
  <si>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</si>
  <si>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</si>
  <si>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</si>
  <si>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</si>
  <si>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</si>
  <si>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</si>
  <si>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</si>
  <si>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</si>
  <si>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</si>
  <si>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</si>
  <si>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</si>
  <si>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</si>
  <si>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</si>
  <si>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</si>
  <si>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</si>
  <si>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</si>
  <si>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</si>
  <si>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</si>
  <si>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</si>
  <si>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</si>
  <si>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</si>
  <si>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</si>
  <si>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</si>
  <si>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</si>
  <si>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</si>
  <si>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</si>
  <si>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</si>
  <si>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</si>
  <si>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</si>
  <si>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</si>
  <si>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</si>
  <si>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</si>
  <si>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</si>
  <si>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</si>
  <si>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</si>
  <si>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</si>
  <si>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</si>
  <si>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</si>
  <si>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</si>
  <si>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</si>
  <si>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</si>
  <si>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</si>
  <si>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</si>
  <si>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</si>
  <si>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</si>
  <si>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</si>
  <si>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</si>
  <si>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</si>
  <si>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</si>
  <si>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</si>
  <si>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</si>
  <si>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</si>
  <si>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</si>
  <si>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</si>
  <si>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</si>
  <si>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</si>
  <si>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</si>
  <si>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</si>
  <si>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</si>
  <si>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</si>
  <si>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</si>
  <si>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</si>
  <si>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</si>
  <si>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</si>
  <si>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</si>
  <si>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</si>
  <si>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</si>
  <si>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</si>
  <si>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</si>
  <si>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</si>
  <si>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</si>
  <si>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</si>
  <si>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</si>
  <si>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</si>
  <si>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</si>
  <si>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</si>
  <si>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</si>
  <si>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</si>
  <si>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</si>
  <si>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</si>
  <si>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</si>
  <si>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</si>
  <si>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</si>
  <si>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</si>
  <si>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</si>
  <si>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</si>
  <si>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</si>
  <si>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</si>
  <si>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</si>
  <si>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</si>
  <si>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</si>
  <si>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</si>
  <si>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</si>
  <si>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</si>
  <si>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</si>
  <si>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</si>
  <si>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</si>
  <si>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</si>
  <si>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</si>
  <si>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</si>
  <si>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</si>
  <si>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</si>
  <si>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</si>
  <si>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</si>
  <si>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</si>
  <si>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</si>
  <si>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</si>
  <si>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</si>
  <si>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</si>
  <si>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</si>
  <si>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</si>
  <si>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</si>
  <si>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</si>
  <si>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</si>
  <si>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</si>
  <si>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</si>
  <si>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</si>
  <si>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</si>
  <si>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</si>
  <si>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</si>
  <si>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</si>
  <si>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</si>
  <si>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</si>
  <si>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</si>
  <si>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</si>
  <si>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</si>
  <si>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</si>
  <si>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</si>
  <si>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</si>
  <si>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</si>
  <si>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</si>
  <si>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</si>
  <si>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</si>
  <si>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</si>
  <si>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</si>
  <si>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</si>
  <si>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</si>
  <si>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</si>
  <si>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</si>
  <si>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</si>
  <si>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</si>
  <si>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</si>
  <si>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</si>
  <si>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</si>
  <si>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</si>
  <si>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</si>
  <si>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</si>
  <si>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</si>
  <si>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</si>
  <si>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</si>
  <si>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</si>
  <si>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</si>
  <si>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</si>
  <si>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</si>
  <si>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</si>
  <si>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</si>
  <si>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</si>
  <si>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</si>
  <si>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</si>
  <si>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</si>
  <si>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</si>
  <si>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</si>
  <si>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</si>
  <si>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</si>
  <si>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</si>
  <si>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</si>
  <si>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</si>
  <si>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</si>
  <si>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</si>
  <si>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</si>
  <si>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</si>
  <si>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</si>
  <si>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</si>
  <si>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</si>
  <si>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</si>
  <si>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</si>
  <si>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</si>
  <si>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</si>
  <si>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</si>
  <si>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</si>
  <si>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</si>
  <si>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</si>
  <si>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</si>
  <si>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</si>
  <si>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</si>
  <si>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</si>
  <si>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</si>
  <si>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</si>
  <si>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</si>
  <si>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</si>
  <si>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</si>
  <si>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</si>
  <si>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</si>
  <si>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</si>
  <si>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</si>
  <si>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</si>
  <si>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</si>
  <si>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</si>
  <si>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</si>
  <si>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</si>
  <si>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</si>
  <si>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</si>
  <si>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</si>
  <si>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</si>
  <si>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</si>
  <si>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</si>
  <si>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</si>
  <si>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</si>
  <si>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</si>
  <si>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</si>
  <si>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</si>
  <si>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</si>
  <si>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</si>
  <si>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</si>
  <si>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</si>
  <si>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</si>
  <si>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</si>
  <si>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</si>
  <si>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</si>
  <si>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</si>
  <si>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</si>
  <si>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</si>
  <si>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</si>
  <si>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</si>
  <si>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</si>
  <si>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</si>
  <si>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</si>
  <si>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</si>
  <si>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</si>
  <si>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</si>
  <si>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</si>
  <si>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</si>
  <si>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</si>
  <si>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</si>
  <si>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</si>
  <si>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</si>
  <si>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</si>
  <si>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</si>
  <si>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</si>
  <si>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</si>
  <si>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</si>
  <si>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</si>
  <si>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</si>
  <si>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</si>
  <si>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</si>
  <si>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</si>
  <si>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</si>
  <si>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</si>
  <si>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</si>
  <si>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</si>
  <si>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</si>
  <si>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</si>
  <si>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</si>
  <si>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</si>
  <si>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</si>
  <si>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</si>
  <si>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</si>
  <si>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</si>
  <si>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</si>
  <si>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</si>
  <si>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</si>
  <si>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</si>
  <si>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</si>
  <si>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</si>
  <si>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</si>
  <si>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</si>
  <si>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</si>
  <si>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</si>
  <si>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</si>
  <si>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</si>
  <si>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</si>
  <si>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</si>
  <si>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</si>
  <si>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</si>
  <si>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</si>
  <si>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</si>
  <si>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</si>
  <si>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</si>
  <si>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</si>
  <si>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</si>
  <si>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</si>
  <si>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</si>
  <si>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</si>
  <si>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</si>
  <si>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</si>
  <si>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</si>
  <si>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</si>
  <si>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</si>
  <si>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</si>
  <si>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</si>
  <si>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</si>
  <si>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</si>
  <si>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</si>
  <si>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</si>
  <si>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</si>
  <si>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</si>
  <si>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</si>
  <si>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</si>
  <si>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</si>
  <si>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</si>
  <si>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</si>
  <si>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</si>
  <si>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</si>
  <si>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</si>
  <si>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</si>
  <si>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</si>
  <si>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</si>
  <si>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</si>
  <si>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</si>
  <si>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</si>
  <si>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</si>
  <si>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</si>
  <si>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</si>
  <si>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</si>
  <si>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</si>
  <si>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</si>
  <si>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</si>
  <si>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</si>
  <si>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</si>
  <si>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</si>
  <si>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</si>
  <si>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</si>
  <si>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</si>
  <si>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</si>
  <si>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</si>
  <si>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</si>
  <si>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</si>
  <si>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PCM-20251107-00000971</t>
  </si>
  <si>
    <t>ETA 24 km</t>
  </si>
  <si>
    <t xml:space="preserve"> </t>
  </si>
  <si>
    <t xml:space="preserve">                                                                                                                                                                                                                                                                                                                                                                                                                                                                                                                                                                                                                                                                                                                                                                                                                                                                                                                                                                                                                                                                                                                                                                                                                                                                                                                                                                                                                                                                                                                                                                                                                                                                                                                                                                                                                                                                                                                                                                                                                                                                                                                                                                                                                                                                                                                                                                                                                                                                                                                                                                                                                                                                                                                                                                                                                                                                                                                                                                                                                                                                                                                                                                                                                                                                                                                                                                                                                                                                                                                                                                                                                                                                                                                                                                                                                                                                                                                                                                                                                                                                                                                                                                                                                                                                                                                                                                                                                                                                                                                                                                                                                                                    </t>
  </si>
  <si>
    <t xml:space="preserve"> PCM-20250215-00000830 </t>
  </si>
  <si>
    <t>LTE site still down and  site located in aramco area access issue need special permission</t>
  </si>
  <si>
    <t>PCM-20251107-00000981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</si>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</sst>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305.77129733796028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45968.719723263886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45968.719723263886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45968.719723263886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45968.719723263886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45968.719723263886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45968.719723263886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45968.719723263886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45968.719723263886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45968.719723263886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45968.719723263886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45968.719723263886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45968.719723263886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45968.719723263886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45968.719723263886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45968.719723263886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45968.719723263886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45968.719723263886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45968.719723263886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45968.719723263886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45968.719723263886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45968.719723263886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45968.719723263886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45968.719723263886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45968.719723263886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45968.719723263886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45968.719723263886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45968.719723263886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45968.719723263886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45968.719723263886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45968.719723263886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45968.719723263886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45968.719723263886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45968.719723263886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45968.719723263886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45968.719723263886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45968.719723263886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45968.719723263886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45968.719723263886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45968.719723263886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45968.719723263886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45968.719723263886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45968.719723263886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45968.719723263886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45968.719723263886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45968.719723263886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45968.719723263886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45968.719723263886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45968.719723263886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45968.719723263886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45968.719723263886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45968.719723263886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45968.719723263886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45968.719723263886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45968.719723263886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45968.719723263886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45968.719723263886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45968.719723263886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45968.719723263886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45968.719723263886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45968.719723263886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45968.719723263886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45968.719723263886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45968.719723263886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45968.719723263886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45968.719723263886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45968.719723263886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45968.719723263886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45968.719723263886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45968.719723263886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45968.719723263886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45968.719723263886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45968.719723263886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45968.719723263886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45968.719723263886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45968.719723263886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45968.719723263886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45968.719723263886</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45968.719723263886</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866123E7-3E97-4E91-9A65-58BA71768E3F}"/>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143.71988530092494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0.11226956018072087</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19574</v>
      </c>
      <c r="E5" s="85" t="s">
        <v>39021</v>
      </c>
      <c r="F5" s="104">
        <v>45968.711481481485</v>
      </c>
      <c r="G5" s="105">
        <f ca="1">IFERROR(NOW()-F5,"-")</f>
        <v>8.2417824014555663E-3</v>
      </c>
      <c r="H5" s="104">
        <v>45968.705231481479</v>
      </c>
      <c r="I5" s="18" t="str">
        <f>IFERROR(VLOOKUP(D5,DB!A:F,6,0),"")</f>
        <v>SCECO</v>
      </c>
      <c r="J5" s="18" t="str">
        <f>IFERROR(VLOOKUP(D5,DB!A:G,7,0),"")</f>
        <v>Good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45968.719723263886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45968.719723263886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45968.719723263886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45968.719723263886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45968.719723263886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45968.719723263886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45968.719723263886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45968.719723263886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45968.719723263886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45968.719723263886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45968.719723263886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45968.719723263886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45968.719723263886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45968.719723263886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45968.719723263886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45968.719723263886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45968.719723263886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45968.719723263886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45968.719723263886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45968.719723263886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45968.719723263886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45968.719723263886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45968.719723263886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45968.719723263886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45968.719723263886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45968.719723263886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45968.719723263886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45968.719723263886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45968.719723263886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45968.719723263886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45968.719723263886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45968.719723263886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45968.719723263886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45968.719723263886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45968.719723263886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45968.719723263886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45968.719723263886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45968.719723263886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45968.719723263886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45968.719723263886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45968.719723263886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45968.719723263886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45968.719723263886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45968.719723263886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45968.719723263886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45968.719723263886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45968.719723263886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45968.719723263886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45968.719723263886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45968.719723263886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45968.719723263886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45968.719723263886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45968.719723263886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45968.719723263886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45968.719723263886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45968.719723263886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45968.719723263886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45968.719723263886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45968.719723263886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45968.719723263886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45968.719723263886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45968.719723263886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45968.719723263886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45968.719723263886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45968.719723263886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45968.719723263886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45968.719723263886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45968.719723263886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45968.719723263886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45968.719723263886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45968.719723263886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45968.719723263886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45968.719723263886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45968.719723263886</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45968.719723263886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45968.719723263886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45968.719723263886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45968.719723263886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45968.719723263886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45968.719723263886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45968.719723263886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45968.719723263886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45968.719723263886</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45968.719723263886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45968.719723263886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45968.719723263886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45968.719723263886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45968.719723263886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45968.719723263886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45968.719723263886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45968.719723263886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45968.719723263886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45968.719723263886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45968.719723263886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45968.719723263886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45968.719723263886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45968.719723263886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45968.719723263886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45968.719723263886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45968.719723263886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45968.719723263886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45968.719723263886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45968.719723263886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45968.719723263886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45968.719723263886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45968.719723263886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45968.719723263886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45968.719723263886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45968.719723263886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45968.719723263886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45968.719723263886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45968.719723263886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45968.719723263886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45968.719723263886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45968.719723263886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45968.719723263886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45968.719723263886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45968.719723263886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45968.719723263886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45968.719723263886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45968.719723263886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45968.719723263886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45968.719723263886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45968.719723263886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45968.719723263886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45968.719723263886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45968.719723263886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45968.719723263886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45968.719723263886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45968.719723263886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45968.719723263886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45968.719723263886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45968.719723263886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45968.719723263886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45968.719723263886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45968.719723263886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45968.719723263886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45968.719723263886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45968.719723263886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45968.719723263886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45968.719723263886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45968.719723263886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45968.719723263886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45968.719723263886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45968.719723263886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45968.719723263886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45968.719723263886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45968.719723263886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45968.719723263886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45968.719723263886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45968.719723263886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45968.719723263886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45968.719723263886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45968.719723263886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45968.719723263886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45968.719723263886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45968.719723263886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45968.719723263886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45968.719723263886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45968.719723263886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45968.719723263886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45968.719723263886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45968.719723263886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45968.719723263886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45968.719723263886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45968.719723263886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45968.719723263886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45968.719723263886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45968.719723263886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45968.719723263886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45968.719723263886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45968.719723263886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45968.719723263886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45968.719723263886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45968.719723263886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45968.719723263886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45968.719723263886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45968.719723263886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45968.719723263886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45968.719723263886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45968.719723263886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45968.719723263886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45968.719723263886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45968.719723263886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45968.719723263886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45968.719723263886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45968.719723263886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45968.719723263886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45968.719723263886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45968.719723263886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45968.719723263886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45968.719723263886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45968.719723263886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45968.719723263886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45968.719723263886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45968.719723263886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45968.719723263886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45968.719723263886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45968.719723263886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45968.719723263886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45968.719723263886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45968.719723263886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45968.719723263886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45968.719723263886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45968.719723263886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45968.719723263886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45968.719723263886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45968.719723263886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45968.719723263886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45968.719723263886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45968.719723263886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45968.719723263886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45968.719723263886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45968.719723263886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45968.719723263886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45968.719723263886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45968.719723263886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45968.719723263886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45968.719723263886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45968.719723263886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45968.719723263886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45968.719723263886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45968.719723263886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45968.719723263886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45968.719723263886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45968.719723263886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45968.719723263886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45968.719723263886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45968.719723263886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45968.719723263886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45968.719723263886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45968.719723263886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45968.719723263886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45968.719723263886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45968.719723263886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45968.719723263886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45968.719723263886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45968.719723263886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45968.719723263886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45968.719723263886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45968.719723263886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45968.719723263886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45968.719723263886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45968.719723263886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45968.719723263886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45968.719723263886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45968.719723263886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45968.719723263886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45968.719723263886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45968.719723263886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45968.719723263886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45968.719723263886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45968.719723263886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45968.719723263886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45968.719723263886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45968.719723263886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45968.719723263886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45968.719723263886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45968.719723263886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45968.719723263886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45968.719723263886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45968.719723263886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45968.719723263886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45968.719723263886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45968.719723263886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45968.719723263886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45968.719723263886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45968.719723263886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45968.719723263886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45968.719723263886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45968.719723263886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45968.719723263886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45968.719723263886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45968.719723263886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45968.719723263886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45968.719723263886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45968.719723263886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45968.719723263886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45968.719723263886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45968.719723263886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45968.719723263886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45968.719723263886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45968.719723263886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45968.719723263886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45968.719723263886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45968.719723263886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45968.719723263886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45968.719723263886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45968.719723263886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45968.719723263886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45968.719723263886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45968.719723263886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45968.719723263886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45968.719723263886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45968.719723263886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45968.719723263886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45968.719723263886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45968.719723263886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45968.719723263886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45968.719723263886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45968.719723263886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45968.719723263886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45968.719723263886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45968.719723263886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45968.719723263886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45968.719723263886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45968.719723263886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45968.719723263886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45968.719723263886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45968.719723263886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45968.719723263886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45968.719723263886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45968.719723263886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45968.719723263886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45968.719723263886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45968.719723263886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45968.719723263886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45968.719723263886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45968.719723263886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45968.719723263886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45968.719723263886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45968.719723263886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45968.719723263886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45968.719723263886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45968.719723263886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45968.719723263886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45968.719723263886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45968.719723263886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45968.719723263886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45968.719723263886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45968.719723263886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45968.719723263886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45968.719723263886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45968.719723263886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45968.719723263886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45968.719723263886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45968.719723263886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45968.719723263886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45968.719723263886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45968.719723263886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45968.719723263886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45968.719723263886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45968.719723263886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45968.719723263886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45968.719723263886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45968.719723263886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45968.719723263886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45968.719723263886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45968.719723263886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45968.719723263886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45968.719723263886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45968.719723263886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45968.719723263886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45968.719723263886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45968.719723263886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45968.719723263886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45968.719723263886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45968.719723263886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45968.719723263886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45968.719723263886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45968.719723263886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45968.719723263886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45968.719723263886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45968.719723263886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45968.719723263886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45968.719723263886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45968.719723263886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45968.719723263886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45968.719723263886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45968.719723263886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45968.719723263886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45968.719723263886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45968.719723263886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45968.719723263886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45968.719723263886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45968.719723263886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45968.719723263886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45968.719723263886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45968.719723263886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45968.719723263886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45968.719723263886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45968.719723263886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45968.719723263886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45968.719723263886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45968.719723263886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45968.719723263886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45968.719723263886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45968.719723263886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45968.719723263886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45968.719723263886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45968.719723263886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45968.719723263886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45968.719723263886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45968.719723263886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45968.719723263886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45968.719723263886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45968.719723263886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45968.719723263886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45968.719723263886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45968.719723263886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45968.719723263886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45968.719723263886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45968.719723263886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45968.719723263886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45968.719723263886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45968.719723263886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45968.719723263886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45968.719723263886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45968.719723263886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45968.719723263886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45968.719723263886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45968.719723263886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45968.719723263886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45968.719723263886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45968.719723263886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45968.719723263886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45968.719723263886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45968.719723263886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45968.719723263886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45968.719723263886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45968.719723263886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45968.719723263886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45968.719723263886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45968.719723263886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45968.719723263886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45968.719723263886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45968.719723263886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45968.719723263886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45968.719723263886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45968.719723263886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45968.719723263886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45968.719723263886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45968.719723263886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45968.719723263886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45968.719723263886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45968.719723263886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45968.719723263886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45968.719723263886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45968.719723263886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45968.719723263886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45968.719723263886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45968.719723263886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45968.719723263886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45968.719723263886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45968.719723263886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45968.719723263886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45968.719723263886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45968.719723263886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45968.719723263886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45968.719723263886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45968.719723263886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45968.719723263886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45968.719723263886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45968.719723263886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45968.719723263886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45968.719723263886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45968.719723263886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45968.719723263886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45968.719723263886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45968.719723263886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45968.719723263886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45968.719723263886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45968.719723263886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45968.719723263886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45968.719723263886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45968.719723263886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45968.719723263886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45968.719723263886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45968.719723263886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45968.719723263886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45968.719723263886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45968.719723263886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45968.719723263886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45968.719723263886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45968.719723263886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45968.719723263886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45968.719723263886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45968.719723263886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45968.719723263886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45968.719723263886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45968.719723263886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45968.719723263886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45968.719723263886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45968.719723263886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45968.719723263886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45968.719723263886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45968.719723263886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45968.719723263886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45968.719723263886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45968.719723263886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45968.719723263886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45968.719723263886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45968.719723263886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45968.719723263886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45968.719723263886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45968.719723263886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45968.719723263886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45968.719723263886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45968.719723263886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45968.719723263886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45968.719723263886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45968.719723263886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45968.719723263886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45968.719723263886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45968.719723263886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45968.719723263886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45968.719723263886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45968.719723263886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45968.719723263886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45968.719723263886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45968.719723263886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45968.719723263886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45968.719723263886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45968.719723263886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45968.719723263886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45968.719723263886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45968.719723263886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45968.719723263886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45968.719723263886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45968.719723263886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45968.719723263886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45968.719723263886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45968.719723263886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45968.719723263886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45968.719723263886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45968.719723263886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45968.719723263886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45968.719723263886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45968.719723263886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45968.719723263886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45968.719723263886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45968.719723263886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45968.719723263886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45968.719723263886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45968.719723263886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45968.719723263886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45968.719723263886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45968.719723263886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45968.719723263886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45968.719723263886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45968.719723263886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45968.719723263886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45968.719723263886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45968.719723263886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45968.719723263886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45968.719723263886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45968.719723263886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45968.719723263886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45968.719723263886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45968.719723263886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45968.719723263886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45968.719723263886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45968.719723263886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45968.719723263886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45968.719723263886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45968.719723263886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45968.719723263886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45968.719723263886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45968.719723263886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45968.719723263886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45968.719723263886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45968.719723263886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45968.719723263886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45968.719723263886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45968.719723263886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45968.719723263886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45968.719723263886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45968.719723263886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45968.719723263886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45968.719723263886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45968.719723263886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45968.719723263886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45968.719723263886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45968.719723263886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45968.719723263886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45968.719723263886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45968.719723263886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45968.719723263886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45968.719723263886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45968.719723263886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45968.719723263886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45968.719723263886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45968.719723263886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45968.719723263886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45968.719723263886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45968.719723263886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45968.719723263886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45968.719723263886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45968.719723263886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45968.719723263886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45968.719723263886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45968.719723263886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45968.719723263886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45968.719723263886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45968.719723263886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45968.719723263886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45968.719723263886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45968.719723263886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45968.719723263886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45968.719723263886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45968.719723263886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45968.719723263886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45968.719723263886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45968.719723263886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45968.719723263886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45968.719723263886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45968.719723263886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45968.719723263886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45968.719723263886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45968.719723263886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45968.719723263886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45968.719723263886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45968.719723263886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45968.719723263886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45968.719723263886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45968.719723263886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45968.719723263886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45968.719723263886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45968.719723263886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45968.719723263886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45968.719723263886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45968.719723263886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45968.719723263886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45968.719723263886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45968.719723263886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45968.719723263886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45968.719723263886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45968.719723263886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45968.719723263886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45968.719723263886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45968.719723263886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45968.719723263886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45968.719723263886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45968.719723263886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45968.719723263886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45968.719723263886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45968.719723263886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45968.719723263886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45968.719723263886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45968.719723263886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45968.719723263886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45968.719723263886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45968.719723263886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45968.719723263886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45968.719723263886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45968.719723263886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45968.719723263886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45968.719723263886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45968.719723263886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45968.719723263886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45968.719723263886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45968.719723263886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45968.719723263886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45968.719723263886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45968.719723263886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45968.719723263886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45968.719723263886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45968.719723263886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45968.719723263886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45968.719723263886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45968.719723263886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45968.719723263886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45968.719723263886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45968.719723263886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45968.719723263886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45968.719723263886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45968.719723263886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45968.719723263886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45968.719723263886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45968.719723263886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45968.719723263886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45968.719723263886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45968.719723263886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45968.719723263886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45968.719723263886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45968.719723263886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45968.719723263886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45968.719723263886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45968.719723263886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45968.719723263886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45968.719723263886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45968.719723263886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45968.719723263886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45968.719723263886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45968.719723263886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45968.719723263886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45968.719723263886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45968.719723263886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45968.719723263886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45968.719723263886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45968.719723263886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45968.719723263886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45968.719723263886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45968.719723263886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45968.719723263886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45968.719723263886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45968.719723263886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45968.719723263886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45968.719723263886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45968.719723263886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45968.719723263886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45968.719723263886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45968.719723263886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45968.719723263886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45968.719723263886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45968.719723263886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45968.719723263886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45968.719723263886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45968.719723263886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45968.719723263886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45968.719723263886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45968.719723263886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45968.719723263886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45968.719723263886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45968.719723263886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45968.719723263886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45968.719723263886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45968.719723263886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45968.719723263886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45968.719723263886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45968.719723263886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45968.719723263886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45968.719723263886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45968.719723263886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45968.719723263886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45968.719723263886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45968.719723263886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45968.719723263886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45968.719723263886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45968.719723263886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45968.719723263886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45968.719723263886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45968.719723263886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45968.719723263886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45968.719723263886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45968.719723263886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45968.719723263886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45968.719723263886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45968.719723263886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45968.719723263886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45968.719723263886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45968.719723263886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45968.719723263886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45968.719723263886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45968.719723263886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45968.719723263886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45968.719723263886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45968.719723263886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45968.719723263886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45968.719723263886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45968.719723263886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45968.719723263886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45968.719723263886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45968.719723263886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45968.719723263886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45968.719723263886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45968.719723263886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45968.719723263886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45968.719723263886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45968.719723263886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45968.719723263886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45968.719723263886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45968.719723263886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45968.719723263886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45968.719723263886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45968.719723263886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45968.719723263886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45968.719723263886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45968.719723263886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45968.719723263886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45968.719723263886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45968.719723263886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45968.719723263886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45968.719723263886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45968.719723263886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45968.719723263886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45968.719723263886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45968.719723263886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45968.719723263886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45968.719723263886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45968.719723263886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45968.719723263886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45968.719723263886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45968.719723263886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45968.719723263886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45968.719723263886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45968.719723263886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45968.719723263886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45968.719723263886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45968.719723263886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45968.719723263886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45968.719723263886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45968.719723263886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45968.719723263886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45968.719723263886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45968.719723263886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45968.719723263886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45968.719723263886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45968.719723263886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45968.719723263886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45968.719723263886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45968.719723263886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45968.719723263886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45968.719723263886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45968.719723263886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45968.719723263886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45968.719723263886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45968.719723263886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45968.719723263886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45968.719723263886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45968.719723263886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45968.719723263886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45968.719723263886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45968.719723263886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45968.719723263886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45968.719723263886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45968.719723263886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45968.719723263886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45968.719723263886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45968.719723263886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45968.719723263886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45968.719723263886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45968.719723263886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45968.719723263886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45968.719723263886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45968.719723263886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45968.719723263886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45968.719723263886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45968.719723263886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45968.719723263886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45968.719723263886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45968.719723263886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45968.719723263886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45968.719723263886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45968.719723263886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45968.719723263886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45968.719723263886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45968.719723263886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45968.719723263886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45968.719723263886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45968.719723263886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45968.719723263886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45968.719723263886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45968.719723263886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45968.719723263886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45968.719723263886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45968.719723263886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45968.719723263886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45968.719723263886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45968.719723263886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45968.719723263886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45968.719723263886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45968.719723263886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45968.719723263886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45968.719723263886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45968.719723263886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45968.719723263886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45968.719723263886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45968.719723263886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45968.719723263886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45968.719723263886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45968.719723263886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45968.719723263886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45968.719723263886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45968.719723263886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45968.719723263886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45968.719723263886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45968.719723263886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45968.719723263886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45968.719723263886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45968.719723263886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45968.719723263886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45968.719723263886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45968.719723263886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45968.719723263886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45968.719723263886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45968.719723263886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45968.719723263886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45968.719723263886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45968.719723263886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45968.719723263886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45968.719723263886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45968.719723263886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45968.719723263886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45968.719723263886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45968.719723263886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45968.719723263886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45968.719723263886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45968.719723263886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45968.719723263886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45968.719723263886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45968.719723263886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45968.719723263886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45968.719723263886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45968.719723263886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45968.719723263886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45968.719723263886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45968.719723263886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45968.719723263886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45968.719723263886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45968.719723263886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45968.719723263886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45968.719723263886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45968.719723263886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45968.719723263886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45968.719723263886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45968.719723263886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45968.719723263886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45968.719723263886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45968.719723263886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45968.719723263886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45968.719723263886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45968.719723263886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45968.719723263886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45968.719723263886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45968.719723263886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45968.719723263886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45968.719723263886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45968.719723263886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45968.719723263886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45968.719723263886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45968.719723263886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45968.719723263886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45968.719723263886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45968.719723263886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45968.719723263886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45968.719723263886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45968.719723263886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45968.719723263886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45968.719723263886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45968.719723263886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45968.719723263886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45968.719723263886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45968.719723263886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45968.719723263886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45968.719723263886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45968.719723263886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45968.719723263886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45968.719723263886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45968.719723263886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45968.719723263886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45968.719723263886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45968.719723263886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45968.719723263886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45968.719723263886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45968.719723263886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45968.719723263886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45968.719723263886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45968.719723263886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45968.719723263886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45968.719723263886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45968.719723263886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45968.719723263886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45968.719723263886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45968.719723263886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45968.719723263886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45968.719723263886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45968.719723263886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45968.719723263886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45968.719723263886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45968.719723263886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45968.719723263886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45968.719723263886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45968.719723263886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45968.719723263886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45968.719723263886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45968.719723263886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45968.719723263886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45968.719723263886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45968.719723263886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45968.719723263886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45968.719723263886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45968.719723263886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45968.719723263886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45968.719723263886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45968.719723263886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45968.719723263886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45968.719723263886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45968.719723263886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45968.719723263886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45968.719723263886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45968.719723263886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45968.719723263886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45968.719723263886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45968.719723263886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45968.719723263886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45968.719723263886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45968.719723263886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45968.719723263886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45968.719723263886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45968.719723263886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45968.719723263886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45968.719723263886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45968.719723263886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45968.719723263886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45968.719723263886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45968.719723263886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45968.719723263886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45968.719723263886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45968.719723263886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45968.719723263886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45968.719723263886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45968.719723263886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45968.719723263886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45968.719723263886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45968.719723263886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45968.719723263886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45968.719723263886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45968.719723263886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45968.719723263886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45968.719723263886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45968.719723263886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45968.719723263886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45968.719723263886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45968.719723263886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45968.719723263886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45968.719723263886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45968.719723263886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45968.719723263886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45968.719723263886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45968.719723263886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45968.719723263886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45968.719723263886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45968.719723263886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45968.719723263886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45968.719723263886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45968.719723263886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45968.719723263886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45968.719723263886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45968.719723263886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45968.719723263886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45968.719723263886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45968.719723263886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45968.719723263886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45968.719723263886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45968.719723263886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45968.719723263886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45968.719723263886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45968.719723263886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45968.719723263886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45968.719723263886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45968.719723263886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45968.719723263886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45968.719723263886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45968.719723263886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45968.719723263886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45968.719723263886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45968.719723263886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45968.719723263886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45968.719723263886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45968.719723263886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45968.719723263886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45968.719723263886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45968.719723263886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45968.719723263886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45968.719723263886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45968.719723263886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45968.719723263886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45968.719723263886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45968.719723263886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45968.719723263886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45968.719723263886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45968.719723263886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45968.719723263886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45968.719723263886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45968.719723263886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45968.719723263886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45968.719723263886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45968.719723263886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45968.719723263886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45968.719723263886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45968.719723263886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45968.719723263886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45968.719723263886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45968.719723263886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45968.719723263886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45968.719723263886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45968.719723263886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45968.719723263886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45968.719723263886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45968.719723263886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45968.719723263886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45968.719723263886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45968.719723263886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45968.719723263886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45968.719723263886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45968.719723263886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45968.719723263886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45968.719723263886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45968.719723263886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45968.719723263886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45968.719723263886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45968.719723263886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45968.719723263886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45968.719723263886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45968.719723263886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45968.719723263886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45968.719723263886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45968.719723263886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45968.719723263886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45968.719723263886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45968.719723263886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45968.719723263886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45968.719723263886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45968.719723263886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45968.719723263886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45968.719723263886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45968.719723263886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45968.719723263886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45968.719723263886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45968.719723263886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45968.719723263886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45968.719723263886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45968.719723263886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45968.719723263886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45968.719723263886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45968.719723263886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45968.719723263886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45968.719723263886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45968.719723263886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45968.719723263886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45968.719723263886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45968.719723263886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45968.719723263886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45968.719723263886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45968.719723263886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45968.719723263886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45968.719723263886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45968.719723263886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45968.719723263886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45968.719723263886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45968.719723263886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45968.719723263886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45968.719723263886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tabSelected="1" workbookViewId="0">
      <selection activeCell="H11" sqref="H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265.23900567129022</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2</v>
      </c>
      <c r="D3" s="92" t="s">
        <v>36470</v>
      </c>
      <c r="E3" s="95" t="s">
        <v>39021</v>
      </c>
      <c r="F3" s="112">
        <v>45968.717361111114</v>
      </c>
      <c r="G3" s="113">
        <f ca="1">IFERROR(NOW()-F3,"")</f>
        <v>2.3621527725481428E-3</v>
      </c>
      <c r="H3" s="112">
        <v>45968.60833333333</v>
      </c>
      <c r="I3" s="108" t="str">
        <f>IFERROR(VLOOKUP(D3,DB!A:F,6,0),"")</f>
        <v>Generator-SG</v>
      </c>
      <c r="J3" s="150">
        <f>IFERROR(VLOOKUP(D3,DB!A:G,7,0),"")</f>
        <v>0</v>
      </c>
      <c r="K3" s="114" t="s">
        <v>39114</v>
      </c>
      <c r="L3" s="110" t="str">
        <f>IFERROR(VLOOKUP(D3,DB!A:I,9,0),"")</f>
        <v>Latis</v>
      </c>
    </row>
    <row r="4" spans="1:16" ht="15" customHeight="1">
      <c r="A4" s="108"/>
      <c r="B4" s="108" t="str">
        <f>IFERROR(VLOOKUP(D4,DB!A:K,11,0),"")</f>
        <v/>
      </c>
      <c r="C4" s="109"/>
      <c r="D4" s="92"/>
      <c r="E4" s="111"/>
      <c r="F4" s="112"/>
      <c r="G4" s="113">
        <f ca="1">IFERROR(NOW()-F4,"")</f>
        <v>45968.719723263886</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45968.719723263886</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45968.719723263886</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45968.719723263886</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45968.719723263886</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45968.719723263886</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45968.719723263886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45968.719723263886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45968.719723263886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45968.719723263886</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45968.719723263886</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45968.719723263886</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45968.719723263886</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45968.719723263886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45968.719723263886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45968.719723263886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45968.719723263886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45968.719723263886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45968.719723263886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45968.719723263886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45968.719723263886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45968.719723263886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45968.719723263886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45968.719723263886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45968.719723263886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45968.719723263886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45968.719723263886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45968.719723263886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45968.719723263886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45968.719723263886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45968.719723263886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45968.719723263886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45968.719723263886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45968.719723263886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45968.719723263886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45968.719723263886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45968.719723263886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45968.719723263886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45968.719723263886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45968.719723263886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45968.719723263886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45968.719723263886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45968.719723263886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45968.719723263886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45968.719723263886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45968.719723263886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45968.719723263886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45968.719723263886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45968.719723263886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45968.719723263886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45968.719723263886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45968.719723263886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45968.719723263886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45968.719723263886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45968.719723263886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45968.719723263886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45968.719723263886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45968.719723263886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45968.719723263886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45968.719723263886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45968.719723263886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45968.719723263886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45968.719723263886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45968.719723263886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45968.719723263886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45968.719723263886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45968.719723263886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45968.719723263886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45968.719723263886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45968.719723263886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45968.719723263886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45968.719723263886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45968.719723263886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45968.719723263886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45968.719723263886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45968.719723263886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45968.719723263886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45968.719723263886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45968.719723263886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45968.719723263886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45968.719723263886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45968.719723263886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45968.719723263886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45968.719723263886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45968.719723263886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45968.719723263886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45968.719723263886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45968.719723263886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45968.719723263886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45968.719723263886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45968.719723263886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45968.719723263886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45968.719723263886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45968.719723263886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45968.719723263886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45968.719723263886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45968.719723263886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45968.719723263886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45968.719723263886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45968.719723263886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45968.719723263886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45968.719723263886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45968.719723263886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45968.719723263886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45968.719723263886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45968.719723263886</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76.887663078698097</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39100</v>
      </c>
      <c r="F3" s="38">
        <v>45926.188877314817</v>
      </c>
      <c r="G3" s="123">
        <f t="shared" ref="G3" ca="1" si="0">IFERROR(NOW()-F3,"")</f>
        <v>42.530845949069771</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39100</v>
      </c>
      <c r="F4" s="132">
        <v>45948.661111111112</v>
      </c>
      <c r="G4" s="133">
        <f ca="1">IFERROR(NOW()-F4,"")</f>
        <v>20.058612152774003</v>
      </c>
      <c r="H4" s="132">
        <v>45948.661111111112</v>
      </c>
      <c r="I4" s="131" t="str">
        <f>IFERROR(VLOOKUP(D4,DB!A:F,6,0),"")</f>
        <v>SCECO</v>
      </c>
      <c r="J4" s="131" t="str">
        <f>IFERROR(VLOOKUP(D4,DB!A:G,7,0),"")</f>
        <v>Dead</v>
      </c>
      <c r="K4" s="131" t="s">
        <v>39120</v>
      </c>
      <c r="L4" s="131" t="str">
        <f>IFERROR(VLOOKUP(D4,DB!A:I,9,0),"")</f>
        <v>Latis</v>
      </c>
    </row>
    <row r="5" spans="1:13" s="106" customFormat="1" ht="15">
      <c r="A5" s="131" t="s">
        <v>39121</v>
      </c>
      <c r="B5" s="131" t="str">
        <f>IFERROR(VLOOKUP(D5,DB!A:K,11,0),"")</f>
        <v>R5</v>
      </c>
      <c r="C5" s="131">
        <v>4</v>
      </c>
      <c r="D5" s="131" t="s">
        <v>38925</v>
      </c>
      <c r="E5" s="131" t="s">
        <v>39122</v>
      </c>
      <c r="F5" s="132">
        <v>45968.576666666668</v>
      </c>
      <c r="G5" s="133">
        <f ca="1">IFERROR(NOW()-F5,"")</f>
        <v>0.14305659721867414</v>
      </c>
      <c r="H5" s="132">
        <v>45968.698194444441</v>
      </c>
      <c r="I5" s="131" t="str">
        <f>IFERROR(VLOOKUP(D5,DB!A:F,6,0),"")</f>
        <v>Generator-SG</v>
      </c>
      <c r="J5" s="131" t="str">
        <f>IFERROR(VLOOKUP(D5,DB!A:G,7,0),"")</f>
        <v>Vandalized</v>
      </c>
      <c r="K5" s="131" t="s">
        <v>39123</v>
      </c>
      <c r="L5" s="131" t="str">
        <f>IFERROR(VLOOKUP(D5,DB!A:I,9,0),"")</f>
        <v>Latis</v>
      </c>
    </row>
    <row r="6" spans="1:13" ht="15">
      <c r="A6" s="131"/>
      <c r="B6" s="131" t="str">
        <f>IFERROR(VLOOKUP(D6,DB!A:K,11,0),"")</f>
        <v/>
      </c>
      <c r="C6" s="131"/>
      <c r="D6" s="131"/>
      <c r="E6" s="131"/>
      <c r="F6" s="131"/>
      <c r="G6" s="131">
        <f ca="1">IFERROR(NOW()-F6,"")</f>
        <v>45968.719723263886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45968.719723263886</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45968.719723263886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45968.719723263886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45968.719723263886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45968.719723263886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45968.719723263886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45968.719723263886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45968.719723263886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45968.719723263886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45968.719723263886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45968.719723263886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45968.719723263886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45968.719723263886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45968.719723263886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45968.719723263886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45968.719723263886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45968.719723263886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45968.719723263886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45968.719723263886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45968.719723263886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45968.719723263886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45968.719723263886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45968.719723263886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45968.719723263886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45968.719723263886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45968.719723263886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45968.719723263886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45968.719723263886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45968.719723263886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45968.719723263886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45968.719723263886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45968.719723263886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45968.719723263886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45968.719723263886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45968.719723263886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45968.719723263886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45968.719723263886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45968.719723263886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45968.719723263886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45968.719723263886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45968.719723263886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45968.719723263886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45968.719723263886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45968.719723263886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45968.719723263886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45968.719723263886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45968.719723263886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45968.719723263886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45968.719723263886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45968.719723263886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45968.719723263886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45968.719723263886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45968.719723263886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45968.719723263886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45968.719723263886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45968.719723263886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45968.719723263886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45968.719723263886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45968.719723263886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45968.719723263886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45968.719723263886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45968.719723263886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45968.719723263886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45968.719723263886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45968.719723263886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45968.719723263886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45968.719723263886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45968.719723263886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45968.719723263886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45968.719723263886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45968.719723263886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45968.719723263886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45968.719723263886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45968.719723263886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45968.719723263886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45968.719723263886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45968.719723263886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45968.719723263886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45968.719723263886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45968.719723263886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45968.719723263886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45968.719723263886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45968.719723263886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45968.719723263886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45968.719723263886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45968.719723263886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45968.719723263886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45968.719723263886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45968.719723263886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45968.719723263886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45968.719723263886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45968.719723263886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45968.719723263886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45968.719723263886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45968.719723263886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45968.719723263886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45968.719723263886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45968.719723263886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45968.719723263886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45968.719723263886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45968.719723263886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45968.719723263886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45968.719723263886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45968.719723263886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45968.719723263886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45968.719723263886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45968.719723263886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45968.719723263886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45968.719723263886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45968.719723263886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45968.719723263886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45968.719723263886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45968.719723263886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45968.719723263886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45968.719723263886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45968.719723263886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45968.719723263886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45968.719723263886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45968.719723263886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45968.719723263886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45968.719723263886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45968.719723263886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45968.719723263886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45968.719723263886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45968.719723263886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45968.719723263886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45968.719723263886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45968.719723263886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45968.719723263886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45968.719723263886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45968.719723263886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45968.719723263886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45968.719723263886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45968.719723263886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45968.719723263886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45968.719723263886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45968.719723263886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45968.719723263886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45968.719723263886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45968.719723263886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45968.719723263886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45968.719723263886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45968.719723263886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45968.719723263886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45968.719723263886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45968.719723263886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45968.719723263886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45968.719723263886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45968.719723263886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45968.719723263886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45968.719723263886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45968.719723263886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45968.719723263886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45968.719723263886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45968.719723263886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45968.719723263886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45968.719723263886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45968.719723263886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45968.719723263886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45968.719723263886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45968.719723263886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45968.719723263886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45968.719723263886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45968.719723263886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45968.719723263886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45968.719723263886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45968.719723263886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45968.719723263886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45968.719723263886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45968.719723263886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45968.719723263886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45968.719723263886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45968.719723263886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45968.719723263886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45968.719723263886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45968.719723263886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45968.719723263886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45968.719723263886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45968.719723263886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45968.719723263886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45968.719723263886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45968.719723263886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45968.719723263886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45968.719723263886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45968.719723263886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45968.719723263886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45968.719723263886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45968.719723263886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45968.719723263886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45968.719723263886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45968.719723263886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45968.719723263886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45968.719723263886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45968.719723263886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45968.719723263886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45968.719723263886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45968.719723263886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45968.719723263886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45968.719723263886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45968.719723263886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45968.719723263886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45968.719723263886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45968.719723263886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45968.719723263886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45968.719723263886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45968.719723263886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45968.719723263886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45968.719723263886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45968.719723263886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45968.719723263886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45968.719723263886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45968.719723263886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45968.719723263886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45968.719723263886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45968.719723263886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45968.719723263886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45968.719723263886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45968.719723263886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45968.719723263886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45968.719723263886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45968.719723263886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45968.719723263886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45968.719723263886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45968.719723263886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45968.719723263886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45968.719723263886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45968.719723263886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45968.719723263886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45968.719723263886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45968.719723263886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45968.719723263886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45968.719723263886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45968.719723263886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45968.719723263886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45968.719723263886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45968.719723263886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45968.719723263886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45968.719723263886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45968.719723263886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45968.719723263886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45968.719723263886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45968.719723263886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45968.719723263886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45968.719723263886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45968.719723263886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45968.719723263886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45968.719723263886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45968.719723263886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45968.719723263886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45968.719723263886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45968.719723263886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45968.719723263886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45968.719723263886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45968.719723263886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45968.719723263886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45968.719723263886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45968.719723263886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45968.719723263886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45968.719723263886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45968.719723263886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45968.719723263886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45968.719723263886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45968.719723263886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45968.719723263886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45968.719723263886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45968.719723263886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45968.719723263886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45968.719723263886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45968.719723263886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45968.719723263886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45968.719723263886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45968.719723263886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45968.719723263886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45968.719723263886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45968.719723263886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45968.719723263886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45968.719723263886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45968.719723263886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45968.719723263886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45968.719723263886</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45968.719723263886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45968.719723263886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45968.719723263886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45968.719723263886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45968.719723263886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45968.719723263886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45968.719723263886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45968.719723263886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45968.719723263886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45968.719723263886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45968.719723263886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45968.719723263886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45968.719723263886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45968.719723263886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45968.719723263886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45968.719723263886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45968.719723263886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45968.719723263886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45968.719723263886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45968.719723263886</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2025-11-07T14:16:44Z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